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DieseArbeitsmappe" defaultThemeVersion="164011"/>
  <mc:AlternateContent xmlns:mc="http://schemas.openxmlformats.org/markup-compatibility/2006">
    <mc:Choice Requires="x15">
      <x15ac:absPath xmlns:x15ac="http://schemas.microsoft.com/office/spreadsheetml/2010/11/ac" url="D:\Coronahilfen\Mio Fälle\"/>
    </mc:Choice>
  </mc:AlternateContent>
  <bookViews>
    <workbookView xWindow="14295" yWindow="0" windowWidth="29010" windowHeight="15585"/>
  </bookViews>
  <sheets>
    <sheet name="Fixkostenhilfe 2020" sheetId="12" r:id="rId1"/>
    <sheet name="Schadensausgleich" sheetId="21" r:id="rId2"/>
    <sheet name="Version" sheetId="11"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2" l="1"/>
  <c r="D20" i="12"/>
  <c r="E20" i="12"/>
  <c r="F20" i="12"/>
  <c r="G20" i="12"/>
  <c r="H20" i="12"/>
  <c r="I20" i="12"/>
  <c r="J20" i="12"/>
  <c r="K20" i="12"/>
  <c r="L20" i="12"/>
  <c r="M20" i="12"/>
  <c r="N20" i="12"/>
  <c r="O20" i="12"/>
  <c r="P20" i="12"/>
  <c r="Q20" i="12"/>
  <c r="R20" i="12"/>
  <c r="S20" i="12"/>
  <c r="T20" i="12"/>
  <c r="U20" i="12"/>
  <c r="V20" i="12"/>
  <c r="W20" i="12"/>
  <c r="X20" i="12"/>
  <c r="Y20" i="12"/>
  <c r="Z20" i="12"/>
  <c r="AA20" i="12"/>
  <c r="AB20" i="12"/>
  <c r="AC20" i="12"/>
  <c r="C35" i="21" l="1"/>
  <c r="D35" i="21"/>
  <c r="E35" i="21"/>
  <c r="F35" i="21"/>
  <c r="G35" i="21"/>
  <c r="H35" i="21"/>
  <c r="I35" i="21"/>
  <c r="J35" i="21"/>
  <c r="K35" i="21"/>
  <c r="L35" i="21"/>
  <c r="M35" i="21"/>
  <c r="N35" i="21"/>
  <c r="O35" i="21"/>
  <c r="B35" i="21"/>
  <c r="O23" i="12" l="1"/>
  <c r="AA23" i="12" s="1"/>
  <c r="P23" i="12"/>
  <c r="AB23" i="12" s="1"/>
  <c r="Q23" i="12"/>
  <c r="AC23" i="12" s="1"/>
  <c r="R23" i="12"/>
  <c r="S23" i="12"/>
  <c r="T23" i="12"/>
  <c r="U23" i="12"/>
  <c r="V23" i="12"/>
  <c r="W23" i="12"/>
  <c r="X23" i="12"/>
  <c r="Y23" i="12"/>
  <c r="N23" i="12"/>
  <c r="Z23" i="12" s="1"/>
  <c r="D24" i="12" l="1"/>
  <c r="E24" i="12"/>
  <c r="F24" i="12"/>
  <c r="G24" i="12"/>
  <c r="G28" i="12" s="1"/>
  <c r="H24" i="12"/>
  <c r="I24" i="12"/>
  <c r="J24" i="12"/>
  <c r="K24" i="12"/>
  <c r="L24" i="12"/>
  <c r="M24" i="12"/>
  <c r="O24" i="12"/>
  <c r="P24" i="12"/>
  <c r="Q24" i="12"/>
  <c r="S24" i="12"/>
  <c r="T24" i="12"/>
  <c r="U24" i="12"/>
  <c r="V24" i="12"/>
  <c r="W24" i="12"/>
  <c r="W28" i="12" s="1"/>
  <c r="X24" i="12"/>
  <c r="X28" i="12" s="1"/>
  <c r="Y24" i="12"/>
  <c r="Y28" i="12" s="1"/>
  <c r="AA24" i="12"/>
  <c r="AA28" i="12" s="1"/>
  <c r="AB24" i="12"/>
  <c r="AB28" i="12" s="1"/>
  <c r="AC24" i="12"/>
  <c r="AC28" i="12" s="1"/>
  <c r="B24" i="12"/>
  <c r="C24" i="12"/>
  <c r="V28" i="12" l="1"/>
  <c r="K28" i="12"/>
  <c r="S28" i="12"/>
  <c r="P28" i="12"/>
  <c r="J28" i="12"/>
  <c r="O28" i="12"/>
  <c r="F28" i="12"/>
  <c r="E28" i="12"/>
  <c r="C28" i="12"/>
  <c r="D28" i="12"/>
  <c r="H28" i="12"/>
  <c r="I28" i="12"/>
  <c r="L28" i="12"/>
  <c r="M28" i="12"/>
  <c r="Q28" i="12"/>
  <c r="T28" i="12"/>
  <c r="U28" i="12"/>
  <c r="B20" i="12"/>
  <c r="B28" i="12" s="1"/>
  <c r="B34" i="12" l="1"/>
  <c r="B33" i="12"/>
  <c r="B32" i="12"/>
  <c r="R24" i="12"/>
  <c r="R28" i="12" s="1"/>
  <c r="Z24" i="12" l="1"/>
  <c r="Z28" i="12" s="1"/>
  <c r="N24" i="12"/>
  <c r="N28" i="12" s="1"/>
  <c r="B35" i="12" s="1"/>
  <c r="C49" i="21"/>
  <c r="AC6" i="12"/>
  <c r="AA6" i="12" l="1"/>
  <c r="AB6" i="12"/>
  <c r="V6" i="12" l="1"/>
  <c r="U6" i="12"/>
  <c r="W6" i="12"/>
  <c r="Z6" i="12"/>
  <c r="Y6" i="12"/>
  <c r="X6" i="12"/>
  <c r="H39" i="21" l="1"/>
  <c r="O39" i="21"/>
  <c r="N39" i="21"/>
  <c r="M39" i="21"/>
  <c r="L39" i="21"/>
  <c r="K39" i="21"/>
  <c r="J39" i="21"/>
  <c r="I39" i="21"/>
  <c r="G39" i="21"/>
  <c r="F39" i="21"/>
  <c r="E39" i="21"/>
  <c r="E41" i="21" s="1"/>
  <c r="D39" i="21"/>
  <c r="C39" i="21"/>
  <c r="B39" i="21"/>
  <c r="O19" i="21"/>
  <c r="O40" i="21" s="1"/>
  <c r="N19" i="21"/>
  <c r="N40" i="21" s="1"/>
  <c r="M19" i="21"/>
  <c r="M40" i="21" s="1"/>
  <c r="L19" i="21"/>
  <c r="L40" i="21" s="1"/>
  <c r="K19" i="21"/>
  <c r="K40" i="21" s="1"/>
  <c r="J19" i="21"/>
  <c r="J40" i="21" s="1"/>
  <c r="I19" i="21"/>
  <c r="I40" i="21" s="1"/>
  <c r="H19" i="21"/>
  <c r="H40" i="21" s="1"/>
  <c r="G19" i="21"/>
  <c r="G40" i="21" s="1"/>
  <c r="F19" i="21"/>
  <c r="F40" i="21" s="1"/>
  <c r="D19" i="21"/>
  <c r="D40" i="21" s="1"/>
  <c r="C19" i="21"/>
  <c r="B19" i="21"/>
  <c r="B40" i="21" s="1"/>
  <c r="B59" i="21" l="1"/>
  <c r="I43" i="21" s="1"/>
  <c r="C40" i="21"/>
  <c r="E40" i="21"/>
  <c r="B47" i="21"/>
  <c r="B51" i="21" s="1"/>
  <c r="J41" i="21"/>
  <c r="I41" i="21"/>
  <c r="D41" i="21"/>
  <c r="C41" i="21"/>
  <c r="L41" i="21"/>
  <c r="G41" i="21"/>
  <c r="M41" i="21"/>
  <c r="B41" i="21"/>
  <c r="N41" i="21"/>
  <c r="H41" i="21"/>
  <c r="K41" i="21"/>
  <c r="F41" i="21"/>
  <c r="O41" i="21"/>
  <c r="B55" i="21" l="1"/>
  <c r="B53" i="21"/>
  <c r="B49" i="21"/>
  <c r="I45" i="21" s="1"/>
  <c r="B43" i="21"/>
  <c r="B57" i="21" l="1"/>
  <c r="B61" i="21" s="1"/>
  <c r="B63" i="21" s="1"/>
  <c r="R6" i="12" l="1"/>
  <c r="T6" i="12"/>
  <c r="S6" i="12"/>
  <c r="B6" i="12" l="1"/>
  <c r="C6" i="12"/>
  <c r="D6" i="12"/>
  <c r="G6" i="12"/>
  <c r="I6" i="12"/>
  <c r="F6" i="12"/>
  <c r="E6" i="12"/>
  <c r="H6" i="12"/>
  <c r="N6" i="12" l="1"/>
  <c r="P6" i="12" l="1"/>
  <c r="Q6" i="12"/>
  <c r="O6" i="12"/>
  <c r="B37" i="12" l="1"/>
  <c r="B36" i="12"/>
  <c r="J6" i="12"/>
  <c r="L6" i="12"/>
  <c r="K6" i="12"/>
  <c r="M6" i="12"/>
</calcChain>
</file>

<file path=xl/comments1.xml><?xml version="1.0" encoding="utf-8"?>
<comments xmlns="http://schemas.openxmlformats.org/spreadsheetml/2006/main">
  <authors>
    <author>Lukas Hendricks</author>
    <author>tc={6A4F76A3-090D-40FB-8A71-2715AC972C57}</author>
    <author>Claudi, Michael (FA-WEZ)</author>
  </authors>
  <commentList>
    <comment ref="A4" authorId="0" shapeId="0">
      <text>
        <r>
          <rPr>
            <b/>
            <sz val="9"/>
            <color indexed="81"/>
            <rFont val="Segoe UI"/>
            <family val="2"/>
          </rPr>
          <t>Umsatzdefinition:</t>
        </r>
        <r>
          <rPr>
            <sz val="9"/>
            <color indexed="81"/>
            <rFont val="Segoe UI"/>
            <family val="2"/>
          </rPr>
          <t xml:space="preserve"> Der Umsatz kann mit dem Umsatzbegriff der FAQ übereinstimmen, muss es aber nicht. Die Berechnung der Verluste kann auf Grundlage der jährlichen steuerlichen Gewinn- und Verlustrechnung beziehungsweise der steuerlichen Ergebnisrechnung erfolgen. Es können jene Verluste als ungedeckte Fixkosten zugrunde gelegt werden, die durch die handelsübliche Ausweisung der Gewinne und Verluste, die nach Maßgabe von Handels- und Steuergesetzen ermittelt werden, nachgewiesen werden können (zum Beispiel betriebswirtschaftliche Auswertung, soweit diese nach Maßgabe von Handels- und Steuergesetzen ermittelt wurde) und deren Richtigkeit durch eine Rechtsanwältin oder einen Rechtsanwalt, Steuerberaterin oder Steuerberater, Wirtschaftsprüferin oder Wirtschaftsprüfer sowie eine vereidigte Buchprüferin oder einen vereidigten Buchprüfer geprüft und bestätigt wird. 
Entsprechende Berechnungen, die über die steuerliche Gewinn- und Verlustrechnung beziehungsweise die handelsübliche Ausweisung der Gewinne und Verluste hinausgehen, müssen nachvollziehbar sein und auf Anfrage vorgelegt werden können. Es ist also JEDE handelsrechtlich oder steuerrechtlich zulässige Umsatzdefinition zulässig, die des UstG (wie in den FAQ), die nach Zufluß (§§ 4 Abs. 3, 11 Abs. 1 ESTG, 20 UStG) oder nach § 275 HGB, der Anzahlungen nicht im Zeitpunkt des Erhaltes als Umsatz sondern erst im Zeitpunkt der Umsatzrealisation durch Leistungserbringung als Umsatz ausweist. Allerdings müssen im Referenzzeitraum 2019 und der Betrachtungsperiode konsistent dieselben Grundsätze beachtet werden (Äpfel nicht mit Birnen vergleichen!)
</t>
        </r>
        <r>
          <rPr>
            <b/>
            <sz val="9"/>
            <color indexed="81"/>
            <rFont val="Segoe UI"/>
            <family val="2"/>
          </rPr>
          <t>Wahlrecht Durchschnittsumsatz:</t>
        </r>
        <r>
          <rPr>
            <sz val="9"/>
            <color indexed="81"/>
            <rFont val="Segoe UI"/>
            <family val="2"/>
          </rPr>
          <t xml:space="preserve"> Bei der Gewährung von Fixkostenhilfe darf für folgende Unternehmen vorgesehen werden, dass zur Bestimmung der für den beihilfefähigen Zeitraum maßgeblichen Umsatzeinbußen im Jahr 2020, 2021 oder
2022 auch ein Zwölftel des Gesamtumsatzes des Unternehmens im Jahr 2019 für den Vergleich mit dem beihilfe fähigen Zeitraum herangezogen werden darf:
a) Kleine und Kleinstunternehmen (gemäß Anhang I der Allgemeinen Gruppenfreistellungsverordnung (EU) Nr.
651/2014)
b) Mittlere Unternehmen (gemäß Anhang I der Allgemeinen Gruppenfreistellungsverordnung (EU) Nr. 651/2014), wenn
kumulativ folgende Voraussetzungen erfüllt sind:
(i) Das Unternehmen ist nach deutschem Recht steuerlich als gemeinnützig anerkannt und steuerbegünstigt, weil
es ausschließlich und unmittelbar gemeinnützige, mildtätige oder kirchliche Zwecke verfolgt (vgl. § 51 der
Abgabenordnung);
(ii) die Art und Weise der Leistungserbringung des Unternehmens bewirkt branchentypisch erhebliche Umsatz schwankungen. Das Unternehmen könnte die „Bundesregelung Fixkostenhilfe“ ohne diese Regelung nicht oder
nur in geringem Umfang in Anspruch nehmen, weil in der GuV im Jahr 2020, 2021 oder 2022 für die üblicher weise umsatzstarken Zeiträume keine oder nur geringe Verluste ausgewiesen werden und in üblicherweise
umsatzschwachen Zeiträumen im Jahr 2020, 2021 oder 2022 die Umsätze nicht unter 30 % der Umsätze in
den Vergleichszeiträumen im Jahr 2019 liegen.
Bei Antragsberechtigten, die in den Vergleichsmonaten 2019 ihre Geschäftstätigkeit noch nicht aufgenommen hatten,
kann als Vergleichsumsatz sofern vorhanden, der durchschnittliche monatliche Umsatz der Monate der Geschäfts tätigkeit im Jahr 2019 gewählt werden.
</t>
        </r>
      </text>
    </comment>
    <comment ref="A6" authorId="1" shapeId="0">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Entgegen der ursprünglichen Fassung der FAQ ist es nicht möglich, die Tilgungszahlung zusätzlich zur Abschreibung zu berücksichtigen.</t>
        </r>
      </text>
    </comment>
    <comment ref="A7" authorId="0" shapeId="0">
      <text>
        <r>
          <rPr>
            <b/>
            <sz val="9"/>
            <color indexed="81"/>
            <rFont val="Segoe UI"/>
            <family val="2"/>
          </rPr>
          <t>Lukas Hendricks:</t>
        </r>
        <r>
          <rPr>
            <sz val="9"/>
            <color indexed="81"/>
            <rFont val="Segoe UI"/>
            <family val="2"/>
          </rPr>
          <t xml:space="preserve">
</t>
        </r>
        <r>
          <rPr>
            <sz val="12"/>
            <color indexed="81"/>
            <rFont val="Segoe UI"/>
            <family val="2"/>
          </rPr>
          <t xml:space="preserve">
KEIN ANSATZ VON TILGUNGEN !
• Der Umsatz kann mit dem Umsatzbegriff der FAQ übereinstimmen, muss es aber nicht. Die Berechnung der Verluste kann auf Grundlage der jährlichen steuerlichen Gewinn- und Verlustrechnung beziehungsweise der steuerlichen Ergebnisrechnung erfolgen. Es können jene Verluste als ungedeckte Fixkosten zugrunde gelegt werden, die durch die handelsübliche Ausweisung der Gewinne und Verluste, die nach Maßgabe von Handels- und Steuergesetzen ermittelt werden, nachgewiesen werden können (zum Beispiel betriebswirtschaftliche Auswertung, soweit diese nach Maßgabe von Handels- und Steuergesetzen ermittelt wurde) und deren Richtigkeit durch eine Rechtsanwältin oder einen Rechtsanwalt, Steuerberaterin oder Steuerberater, Wirtschaftsprüferin oder Wirtschaftsprüfer sowie eine vereidigte Buchprüferin oder einen vereidigten Buchprüfer geprüft und bestätigt wird. Entsprechende Berechnungen, die über die steuerliche Gewinn- und Verlustrechnung beziehungsweise die handelsübliche Ausweisung der Gewinne und Verluste hinausgehen, müssen nachvollziehbar sein und auf Anfrage vorgelegt werden können. Es ist also JEDE handelsrechtlich oder steuerrechtlich zulässige Umsatzdefinition zulässig, die des UstG (wie in den FAQ), die nach Zufluß (§§ 4 Abs. 3, 11 Abs. 1 ESTG, 20 UStG) oder nach § 275 HGB, der Anzahlungen nicht im Zeitpunkt des Erhaltes als Umsatz sondern erst im Zeitpunkt der Umsatzrealisation durch Leistungserbringung als Umsatz ausweist. Allerdings müssen im Referenzzeitraum 2019 und der Betrachtungsperiode konsistent dieselben Grundsätze beachtet werden (Äpfel nicht mit Birnen vergleichen!)</t>
        </r>
      </text>
    </comment>
    <comment ref="A10" authorId="0" shapeId="0">
      <text>
        <r>
          <rPr>
            <sz val="9"/>
            <color indexed="81"/>
            <rFont val="Segoe UI"/>
            <family val="2"/>
          </rPr>
          <t>Im Rahmen der Überbrückungshilfe II sind sämtliche Kosten, die durch die Überbrückungshilfe II förderfähig sind, in diesem Sinne den Fixkosten gleichgestellt. Solche Kosten dürfen auch dann bei der Ermittlung der ungedeckten Fixkosten berücksichtigt werden, wenn sie üblicherweise nicht Teil einer steuerlichen Gewinn- und Verlustrechnung oder einer handelsüblichen Ausweisung der Gewinne und Verluste sind.</t>
        </r>
      </text>
    </comment>
    <comment ref="A23" authorId="0" shapeId="0">
      <text>
        <r>
          <rPr>
            <b/>
            <sz val="9"/>
            <color indexed="81"/>
            <rFont val="Segoe UI"/>
            <family val="2"/>
          </rPr>
          <t>Lukas Hendricks:</t>
        </r>
        <r>
          <rPr>
            <sz val="9"/>
            <color indexed="81"/>
            <rFont val="Segoe UI"/>
            <family val="2"/>
          </rPr>
          <t xml:space="preserve">
</t>
        </r>
        <r>
          <rPr>
            <sz val="12"/>
            <color indexed="81"/>
            <rFont val="Segoe UI"/>
            <family val="2"/>
          </rPr>
          <t>bei kleinen oder gemeinnützigen Unternehmen wahlweise Durchschnittsumsatz 2019
Bei der Gewährung von Fixkostenhilfe darf für folgende Unternehmen vorgesehen werden, dass zur Bestimmung der für den beihilfefähigen Zeitraum maßgeblichen Umsatzeinbußen im Jahr 2020, 2021 oder
2022 auch ein Zwölftel des Gesamtumsatzes des Unternehmens im Jahr 2019 für den Vergleich mit dem beihilfe fähigen Zeitraum herangezogen werden darf:
a) Kleine und Kleinstunternehmen (gemäß Anhang I der Allgemeinen Gruppenfreistellungsverordnung (EU) Nr.
651/2014)
b) Mittlere Unternehmen (gemäß Anhang I der Allgemeinen Gruppenfreistellungsverordnung (EU) Nr. 651/2014), wenn
kumulativ folgende Voraussetzungen erfüllt sind:
(i) Das Unternehmen ist nach deutschem Recht steuerlich als gemeinnützig anerkannt und steuerbegünstigt, weil
es ausschließlich und unmittelbar gemeinnützige, mildtätige oder kirchliche Zwecke verfolgt (vgl. § 51 der
Abgabenordnung);
(ii) die Art und Weise der Leistungserbringung des Unternehmens bewirkt branchentypisch erhebliche Umsatz schwankungen. Das Unternehmen könnte die „Bundesregelung Fixkostenhilfe“ ohne diese Regelung nicht oder
nur in geringem Umfang in Anspruch nehmen, weil in der GuV im Jahr 2020, 2021 oder 2022 für die üblicher weise umsatzstarken Zeiträume keine oder nur geringe Verluste ausgewiesen werden und in üblicherweise
umsatzschwachen Zeiträumen im Jahr 2020, 2021 oder 2022 die Umsätze nicht unter 30 % der Umsätze in
den Vergleichszeiträumen im Jahr 2019 liegen.
Bei Antragsberechtigten, die in den Vergleichsmonaten 2019 ihre Geschäftstätigkeit noch nicht aufgenommen hatten,
kann als Vergleichsumsatz sofern vorhanden, der durchschnittliche monatliche Umsatz der Monate der Geschäfts tätigkeit im Jahr 2019 gewählt werden.</t>
        </r>
        <r>
          <rPr>
            <sz val="9"/>
            <color indexed="81"/>
            <rFont val="Segoe UI"/>
            <family val="2"/>
          </rPr>
          <t xml:space="preserve">
</t>
        </r>
      </text>
    </comment>
    <comment ref="A24" authorId="0" shapeId="0">
      <text>
        <r>
          <rPr>
            <b/>
            <sz val="9"/>
            <color indexed="81"/>
            <rFont val="Segoe UI"/>
            <family val="2"/>
          </rPr>
          <t xml:space="preserve">Lukas Hendricks:
</t>
        </r>
        <r>
          <rPr>
            <sz val="9"/>
            <color indexed="81"/>
            <rFont val="Segoe UI"/>
            <family val="2"/>
          </rPr>
          <t xml:space="preserve">
Erlaubt sind Beihilfen an Unternehmen, die während des beihilfefähigen Zeitraums Umsatzeinbußen von mindestens 30 % im Vergleich zu demselben Zeitraum im Jahr 2019 erlitten haben. Der „beihilfefähige Zeitraum“ ist jener Zeitraum, der für die Berechnung der ungedeckten Fixkosten eines Unternehmens herangezogen wird. Voraussetzung für die Förderung ist dabei immer, dass im entsprechenden Zeitraum mindestens 30%ige Umsatzeinbußen vorliegen.</t>
        </r>
      </text>
    </comment>
    <comment ref="A26" authorId="0" shapeId="0">
      <text>
        <r>
          <rPr>
            <sz val="9"/>
            <color indexed="81"/>
            <rFont val="Segoe UI"/>
            <family val="2"/>
          </rPr>
          <t xml:space="preserve">Monate, für die Anspruch auf Überbrückungshilfe besteht, sind zwingend in den beihilfefähigen Zeitraum für Zwecke der Ermittlung der ungedeckten Fixkosten einzubeziehen.
</t>
        </r>
      </text>
    </comment>
    <comment ref="B31" authorId="2" shapeId="0">
      <text>
        <r>
          <rPr>
            <b/>
            <sz val="9"/>
            <color indexed="81"/>
            <rFont val="Segoe UI"/>
            <family val="2"/>
          </rPr>
          <t>Claudi, Michael (FA-WEZ):</t>
        </r>
        <r>
          <rPr>
            <sz val="9"/>
            <color indexed="81"/>
            <rFont val="Segoe UI"/>
            <family val="2"/>
          </rPr>
          <t xml:space="preserve">
ÜH I hat kein Beihilferegime ungedeckte Fixkosten</t>
        </r>
      </text>
    </comment>
  </commentList>
</comments>
</file>

<file path=xl/comments2.xml><?xml version="1.0" encoding="utf-8"?>
<comments xmlns="http://schemas.openxmlformats.org/spreadsheetml/2006/main">
  <authors>
    <author>Lukas Hendricks</author>
  </authors>
  <commentList>
    <comment ref="B3" authorId="0" shapeId="0">
      <text>
        <r>
          <rPr>
            <sz val="9"/>
            <color indexed="81"/>
            <rFont val="Segoe UI"/>
            <family val="2"/>
          </rPr>
          <t>16/31 März 2020 oder tagegenaue Ermittlung</t>
        </r>
      </text>
    </comment>
    <comment ref="D3" authorId="0" shapeId="0">
      <text>
        <r>
          <rPr>
            <sz val="9"/>
            <color indexed="81"/>
            <rFont val="Segoe UI"/>
            <family val="2"/>
          </rPr>
          <t>ggf. tagesaktuell wie Lockdown in Mai</t>
        </r>
      </text>
    </comment>
    <comment ref="E3" authorId="0" shapeId="0">
      <text>
        <r>
          <rPr>
            <sz val="9"/>
            <color indexed="81"/>
            <rFont val="Segoe UI"/>
            <family val="2"/>
          </rPr>
          <t>29/30 November 2020 oder tagegenaue Ermittlung, in Bayern teilweise ab Oktober</t>
        </r>
      </text>
    </comment>
    <comment ref="A5" authorId="0" shapeId="0">
      <text>
        <r>
          <rPr>
            <sz val="9"/>
            <color indexed="81"/>
            <rFont val="Segoe UI"/>
            <family val="2"/>
          </rPr>
          <t>Das Betriebsergebnis soll über die monatliche handelsübliche  Ausweisung der Gewinne und Verluste, die nach Maßgabe von Handels- und Steuergesetzen ermittelt werden, belegt werden.</t>
        </r>
      </text>
    </comment>
    <comment ref="A7" authorId="0" shapeId="0">
      <text>
        <r>
          <rPr>
            <b/>
            <sz val="9"/>
            <color indexed="81"/>
            <rFont val="Segoe UI"/>
            <family val="2"/>
          </rPr>
          <t>falls erforderlich aufklappen</t>
        </r>
        <r>
          <rPr>
            <sz val="9"/>
            <color indexed="81"/>
            <rFont val="Segoe UI"/>
            <family val="2"/>
          </rPr>
          <t xml:space="preserve">
</t>
        </r>
      </text>
    </comment>
    <comment ref="A10" authorId="0" shapeId="0">
      <text>
        <r>
          <rPr>
            <sz val="9"/>
            <color indexed="81"/>
            <rFont val="Segoe UI"/>
            <family val="2"/>
          </rPr>
          <t xml:space="preserve">Bei der Beurteilung des zu entschädigenden Schadens wird nur das Ergebnis der Tätigkeit 
des Betriebs berücksichtigt, das direkt von den Lockdown-Beschlüssen betroffen ist. Bei verbundenen Unternehmen: ggf. nur betroffene Unternehmen. 
Wenn sich die Wirkung einer Lockdown-Maßnahme auf eine bestimmte wirtschaftliche 
Tätigkeit bezieht und die wirtschaftliche Tätigkeit deshalb auf eine andere verknüpfte 
wirtschaftliche Tätigkeit oder eine andere Einnahmequelle verlagert wird, werden in diesem 
Fall auch die Einnahmen dieser anderen verwandten bzw. verknüpften wirtschaftlichen 
Tätigkeit einschränkend berücksichtigt. Es darf mithin aus der Tatsache, dass nur die von den 
Lockdown-Beschlüssen betroffenen wirtschaftlichen Tätigkeiten betrachtet werden, kein 
Vorteil gezogen werden für den Fall, dass andere wirtschaftliche Tätigkeiten dadurch 
profitabler geworden sind. Eine Überkompensation des entstandenen Schadens wird dadurch 
ausgeschlossen. Bei der Schadensermittlung muss nicht die Situation des gesamten
Unternehmensverbundes berücksichtigt werden.
</t>
        </r>
      </text>
    </comment>
    <comment ref="A12" authorId="0" shapeId="0">
      <text>
        <r>
          <rPr>
            <sz val="9"/>
            <color indexed="81"/>
            <rFont val="Segoe UI"/>
            <family val="2"/>
          </rPr>
          <t>Die Begünstigten sind verpflichtet, alle zumutbaren Maßnahmen zu ergreifen, um den ihnen entstandenen Schaden so gering wie möglich zu halten. 
Daher sind vermiedene oder ersparte Aufwendungen sowie auf anderweitiger Grundlage erhaltene Leistungen in Abzug zu bringen. 
Hierzu zählen unter anderem eingesparte Personalaufwendungen (z. B. durch Kurzarbeitergeld) oder nicht entstandene Aufwendungen (z. B. für IT oder Infrastruktur).</t>
        </r>
      </text>
    </comment>
    <comment ref="A17" authorId="0" shapeId="0">
      <text>
        <r>
          <rPr>
            <sz val="9"/>
            <color indexed="81"/>
            <rFont val="Segoe UI"/>
            <family val="2"/>
          </rPr>
          <t>Der zugrundeliegende Umsatz entspricht wiederum gemäß § 1 Absatz 1 Umsatzsteuergesetz im Wesentlichen den Lieferungen und Leistungen, die ein Unternehmer im Inland gegen Entgelt seines Unternehmens ausführt. 
Ein Umsatz wurde dann in einem bestimmten Monat erzielt, wenn die Leistung in diesem Monat erbracht wurde.</t>
        </r>
      </text>
    </comment>
    <comment ref="B21" authorId="0" shapeId="0">
      <text>
        <r>
          <rPr>
            <sz val="9"/>
            <color indexed="81"/>
            <rFont val="Segoe UI"/>
            <family val="2"/>
          </rPr>
          <t xml:space="preserve">16/31 März 2019 oder tagegenaue Ermittlung, Vorgehensweise wie in März 2020
</t>
        </r>
      </text>
    </comment>
    <comment ref="D21" authorId="0" shapeId="0">
      <text>
        <r>
          <rPr>
            <sz val="9"/>
            <color indexed="81"/>
            <rFont val="Segoe UI"/>
            <family val="2"/>
          </rPr>
          <t xml:space="preserve">16/31 Mai 2019 oder tagegenaue Ermittlung, Vorgehensweise wie in Mai 2020
</t>
        </r>
      </text>
    </comment>
    <comment ref="E21" authorId="0" shapeId="0">
      <text>
        <r>
          <rPr>
            <sz val="9"/>
            <color indexed="81"/>
            <rFont val="Segoe UI"/>
            <family val="2"/>
          </rPr>
          <t xml:space="preserve">29/30 November 2019 oder tagegenaue Ermittlung, Vorgehensweise wie in November 2020
</t>
        </r>
      </text>
    </comment>
    <comment ref="F21" authorId="0" shapeId="0">
      <text>
        <r>
          <rPr>
            <sz val="9"/>
            <color indexed="81"/>
            <rFont val="Segoe UI"/>
            <family val="2"/>
          </rPr>
          <t xml:space="preserve">n/31 Dezember 2019 oder tagegenaue Ermittlung, Vorgehensweise wie in Dezember 2020
</t>
        </r>
      </text>
    </comment>
    <comment ref="A23" authorId="0" shapeId="0">
      <text>
        <r>
          <rPr>
            <sz val="9"/>
            <color indexed="81"/>
            <rFont val="Segoe UI"/>
            <family val="2"/>
          </rPr>
          <t xml:space="preserve">Das Betriebsergebnis soll über die monatliche handelsübliche  Ausweisung der Gewinne und Verluste, die nach Maßgabe von Handels- und Steuergesetzen ermittelt werden, belegt werden.
</t>
        </r>
      </text>
    </comment>
    <comment ref="A25" authorId="0" shapeId="0">
      <text>
        <r>
          <rPr>
            <b/>
            <sz val="9"/>
            <color indexed="81"/>
            <rFont val="Segoe UI"/>
            <family val="2"/>
          </rPr>
          <t>falls erforderlich aufklappen</t>
        </r>
        <r>
          <rPr>
            <sz val="9"/>
            <color indexed="81"/>
            <rFont val="Segoe UI"/>
            <family val="2"/>
          </rPr>
          <t xml:space="preserve">
</t>
        </r>
      </text>
    </comment>
    <comment ref="A28" authorId="0" shapeId="0">
      <text>
        <r>
          <rPr>
            <sz val="9"/>
            <color indexed="81"/>
            <rFont val="Segoe UI"/>
            <family val="2"/>
          </rPr>
          <t xml:space="preserve">Bei der Beurteilung des zu entschädigenden Schadens wird nur das Ergebnis der Tätigkeit 
des Betriebs berücksichtigt, das direkt von den Lockdown-Beschlüssen betroffen ist. Bei verbundenen Unternehmen: ggf. nur betroffene Unternehmen. 
Wenn sich die Wirkung einer Lockdown-Maßnahme auf eine bestimmte wirtschaftliche 
Tätigkeit bezieht und die wirtschaftliche Tätigkeit deshalb auf eine andere verknüpfte 
wirtschaftliche Tätigkeit oder eine andere Einnahmequelle verlagert wird, werden in diesem 
Fall auch die Einnahmen dieser anderen verwandten bzw. verknüpften wirtschaftlichen 
Tätigkeit einschränkend berücksichtigt. Es darf mithin aus der Tatsache, dass nur die von den 
Lockdown-Beschlüssen betroffenen wirtschaftlichen Tätigkeiten betrachtet werden, kein 
Vorteil gezogen werden für den Fall, dass andere wirtschaftliche Tätigkeiten dadurch 
profitabler geworden sind. Eine Überkompensation des entstandenen Schadens wird dadurch 
ausgeschlossen. Bei der Schadensermittlung muss nicht die Situation des gesamten
Unternehmensverbundes berücksichtigt werden.
</t>
        </r>
      </text>
    </comment>
    <comment ref="A33" authorId="0" shapeId="0">
      <text>
        <r>
          <rPr>
            <sz val="9"/>
            <color indexed="81"/>
            <rFont val="Segoe UI"/>
            <family val="2"/>
          </rPr>
          <t>Der zugrundeliegende Umsatz entspricht wiederum gemäß § 1 Absatz 1 Umsatzsteuergesetz im Wesentlichen den Lieferungen und Leistungen, die ein Unternehmer im Inland gegen Entgelt seines Unternehmens ausführt. 
Ein Umsatz wurde dann in einem bestimmten Monat erzielt, wenn die Leistung in diesem Monat erbracht wurde.</t>
        </r>
      </text>
    </comment>
    <comment ref="A37" authorId="0" shapeId="0">
      <text>
        <r>
          <rPr>
            <b/>
            <sz val="9"/>
            <color indexed="81"/>
            <rFont val="Segoe UI"/>
            <family val="2"/>
          </rPr>
          <t>bei durchschnittlichen Schaden von mehr als 4 Mio. €/Monat bitte Ermittlung des Abschlages beifügen</t>
        </r>
        <r>
          <rPr>
            <sz val="9"/>
            <color indexed="81"/>
            <rFont val="Segoe UI"/>
            <family val="2"/>
          </rPr>
          <t xml:space="preserve">
</t>
        </r>
      </text>
    </comment>
  </commentList>
</comments>
</file>

<file path=xl/sharedStrings.xml><?xml version="1.0" encoding="utf-8"?>
<sst xmlns="http://schemas.openxmlformats.org/spreadsheetml/2006/main" count="111" uniqueCount="94">
  <si>
    <t>nein</t>
  </si>
  <si>
    <t>ja</t>
  </si>
  <si>
    <t>Überbrückungshilfe IV</t>
  </si>
  <si>
    <t>Dezemberhilfe</t>
  </si>
  <si>
    <t>Betrachtungsperiode</t>
  </si>
  <si>
    <t>zzgl. einmalige Wertminderungen, soweit in BWA enthalten</t>
  </si>
  <si>
    <t>Ausnahme nur Handel: regelmäßige ausserplanmäßige Abschreibungen bleiben abzugsfähig</t>
  </si>
  <si>
    <t>Ermittlung des Schadens iSd. Bundesregelung Schadensausgleich COVID-19</t>
  </si>
  <si>
    <t>Ü IV</t>
  </si>
  <si>
    <t>nur bei direkt oder indirekt betroffenen Unternehmen anwendbar !</t>
  </si>
  <si>
    <t>Zur Glaubhaftmachung hat der Antragsteller mit dem Antrag die Berechnung des ausgleichsfähigen Schadens gemäß § 3 vorzulegen.</t>
  </si>
  <si>
    <t>nicht bei indirekt über Dritte betroffenen Unternehmen !</t>
  </si>
  <si>
    <t>nur soweit geschlossen, sonst 0 !</t>
  </si>
  <si>
    <t>16.-31.3.2020</t>
  </si>
  <si>
    <t>2.-30.11.2020</t>
  </si>
  <si>
    <t>Bereinigungen (soweit noch nicht in BWA erfasst):</t>
  </si>
  <si>
    <t>Nettobestandsveränderungen (Saldo aus Bestandserhöhungen und Bestandsverminderungen)</t>
  </si>
  <si>
    <t>aktivierte Eigenleistungen</t>
  </si>
  <si>
    <t>Ergebnis nicht von der Betriebsschließung erfasster Betriebsteile ohne Verlagerungseffekte</t>
  </si>
  <si>
    <t>zzgl. vermeidbare Kosten (Schadensminderungspflicht)</t>
  </si>
  <si>
    <t>zzgl. ersparte Aufwendungen</t>
  </si>
  <si>
    <t>nicht erfasste AfA</t>
  </si>
  <si>
    <t>nicht erfasste Abgrenzungen</t>
  </si>
  <si>
    <t>nicht erfasst Rückstellungszuführungen</t>
  </si>
  <si>
    <t>Bereinigungen Umsatz (Differenz zum Umsatz gem. § 1 Abs. 1 UStG)</t>
  </si>
  <si>
    <t>Vergleichsperiode 2019</t>
  </si>
  <si>
    <t>16.-31.3.2019</t>
  </si>
  <si>
    <t>2-30.11.2019</t>
  </si>
  <si>
    <t>Ergebnis laut BWA HGB oder StB (ggf. zeitanteilig oder tagegenau)</t>
  </si>
  <si>
    <t>tatsächliches Ergebnis 2019</t>
  </si>
  <si>
    <t>bereinigtes Ergebnis 2019</t>
  </si>
  <si>
    <t>Schaden = Minderergebnis, wenn negativ</t>
  </si>
  <si>
    <t>Summe vorläufig verfügbares Beihilfevolumen Schadensausgleich COVID-19</t>
  </si>
  <si>
    <t>Summe restliches verfügbares Beihilfevolumen Schadensausgleich COVID-19</t>
  </si>
  <si>
    <t>Ergebnis laut steuerlicher oder handelsrechtlicher BWA (KEIN ANSATZ VON TILGUNGEN !) Hilfen nach wirtschaftlicher Zugehörigkeit</t>
  </si>
  <si>
    <t>tatsächlicher Monats-Umsatz</t>
  </si>
  <si>
    <t>zeiträume</t>
  </si>
  <si>
    <t>eingeben</t>
  </si>
  <si>
    <t>ggf. weitere</t>
  </si>
  <si>
    <t>Schliessungs</t>
  </si>
  <si>
    <t>hier Verglei</t>
  </si>
  <si>
    <t xml:space="preserve">chsperiode </t>
  </si>
  <si>
    <t>eigeben</t>
  </si>
  <si>
    <t>2019</t>
  </si>
  <si>
    <t>Ergebnis laut BWA HGB oder StB (März, Mai und November und andere teilweise Lockdownmonate zeitanteilig oder tagegenau)</t>
  </si>
  <si>
    <t>bereinigtes Ergebnis Schließungszeitraum</t>
  </si>
  <si>
    <t>Schäden November und Dezember 2020 nach Bundesregelung Schadensausgleich COVID-19</t>
  </si>
  <si>
    <t>Schäden November und Dezember 2020 nach Bundesregelung Schadensausgleich (Novemberhilfe) ermittelt</t>
  </si>
  <si>
    <t>Schäden November und Dezember 2020 ungekürzt</t>
  </si>
  <si>
    <t>reichen die Schäden aus November und Dezember für Nov./Dez.-Hilfe ?</t>
  </si>
  <si>
    <t>bei Nov./Dez.-Hilfe in Anspruch genommenener übersteigender Schaden, der aus März-Mai 2020 stammen muss</t>
  </si>
  <si>
    <t xml:space="preserve">Verbrauch Schäden März 2020-Mai 2020 für November-/Dezemberhilfe </t>
  </si>
  <si>
    <t>Minderung um  in Anspruch genommenes Beihilfevolumen Schadensausgleich November- / Dezemberhilfe</t>
  </si>
  <si>
    <t xml:space="preserve">Verbrauch Schäden November und Dezember 2020 für November-/ Dezemberhilfe </t>
  </si>
  <si>
    <t>nachrangig in der Verwendung für Nov./Dez.-Hilfe, weil Schäden aus März-Mai 2020 bei der Überbrückungshilfe zu 100%, bei Nov./Dez.-Hilfe nur zu 95% verwendet werden können.</t>
  </si>
  <si>
    <t>Umsatzrückgang in %</t>
  </si>
  <si>
    <t>Umsatz 2019 (Test: 30% Umsatzrückgang !)</t>
  </si>
  <si>
    <t>Verlust iSd. der Fixkostenhilfe / ungedeckte Fixkosten</t>
  </si>
  <si>
    <t>Ergebnis laut steuerlicher oder handelsrechtlicher BWA</t>
  </si>
  <si>
    <t>Ermittlung der ungedeckten Fixkosten iSd. Bundesregelung Fixkostenhilfe 2020</t>
  </si>
  <si>
    <t>sonstiges (bitte erläutern)</t>
  </si>
  <si>
    <t>ACHTUNG:</t>
  </si>
  <si>
    <t>Betrachtungsperiode Schliessungzeiträume 2020 / 2021</t>
  </si>
  <si>
    <t>Abschlag (grds. 5%, bei durchschnittlichen Verlusten &gt;  4 Mio. € / Monat tatsächlich ermittelt oder 20%)</t>
  </si>
  <si>
    <t>jeglicher Anspruch ausgeschlossen, relevant sind ausschliesslich die Bundesregelungen Kleinbehilfe 2020, Fixkostenhilfe 2020, Schadensausgleich (COVID-19) sowie die finalen FAQ des BMWK</t>
  </si>
  <si>
    <t>Landgraf-Philipp-Platz 1-7</t>
  </si>
  <si>
    <t>35390 Gießen</t>
  </si>
  <si>
    <t>Regierungspräsidium Gießen</t>
  </si>
  <si>
    <t>Disclaimer: Der Antragsteller bleibt im Einzelfall selbst verantwortlich für die zutreffende Anwendung der FAQ in der jeweils gültigen Fassung.</t>
  </si>
  <si>
    <t>Lizenz: Bundesland Hessen</t>
  </si>
  <si>
    <t>Bestand für den Monat Anspruch auf Überbrückungshilfe ?</t>
  </si>
  <si>
    <t>bereinigtes Ergebnis iSd. Fixkostenhilfe</t>
  </si>
  <si>
    <t>Basis: FAQ Schlussabrechnungen und Beihilferecht</t>
  </si>
  <si>
    <t>ÜH I</t>
  </si>
  <si>
    <t>ÜH III Plus</t>
  </si>
  <si>
    <t>ÜH IV</t>
  </si>
  <si>
    <t>max. ungedeckte Fixkosten ÜH I</t>
  </si>
  <si>
    <t>max. ungedeckte Fixkosten ÜH II</t>
  </si>
  <si>
    <t>max. ungedeckte Fixkosten ÜH III</t>
  </si>
  <si>
    <t>max. ungedeckte Fixkosten ÜH III plus</t>
  </si>
  <si>
    <t>max. ungedeckte Fixkosten ÜH IV</t>
  </si>
  <si>
    <t>max. ungedeckte Fixkosten NH</t>
  </si>
  <si>
    <t>max. ungedeckte Fixkosten DH</t>
  </si>
  <si>
    <t>Stand: 06.02.2023</t>
  </si>
  <si>
    <t xml:space="preserve">                                            ÜH II</t>
  </si>
  <si>
    <t>ggf. erläutern, zB. unterjährige Abgrenzungen, Bestandsveränderungen, Rückstellungsveränderungen, Eliminierung negative DB 1 auf Monatsebene, zusätzliche Fixkosten laut FAQ</t>
  </si>
  <si>
    <t>MODIFIKATIONEN, falls erforderlich:</t>
  </si>
  <si>
    <t>Schäden März-Mai 2020 ungekürzt</t>
  </si>
  <si>
    <t>Summe verfügbares Beihilfevolumen Schadensausgleich Novemberhilfe</t>
  </si>
  <si>
    <t>Summe verfügbares Beihilfevolumen Schadensausgleich Dezemberhilfe</t>
  </si>
  <si>
    <t>Erläuterung: Kürzung Referenzumsatz 5% oder bei großen Unternehmen tatsächlicher oder pauschaler Abschlag 20%</t>
  </si>
  <si>
    <t>Erläuterung: Schaden abzgl. pauschal 5% laut Bundesregelung Schadensausgleich Novemberhilfe/Dezemberhilfe</t>
  </si>
  <si>
    <t>Schadenskürzung laut Bundesregelung Schadensausgleich</t>
  </si>
  <si>
    <t>© Lukas Hendricks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</si>
</sst>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 &quot;€&quot;"/>
    <numFmt numFmtId="165" formatCode="#,##0.00\ _€"/>
  </numFmts>
  <fonts count="26" x14ac:knownFonts="1">
    <font>
      <sz val="11"/>
      <color theme="1"/>
      <name val="Calibri"/>
      <family val="2"/>
      <scheme val="minor"/>
    </font>
    <font>
      <u/>
      <sz val="11"/>
      <color theme="10"/>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sz val="11"/>
      <color theme="0"/>
      <name val="Calibri"/>
      <family val="2"/>
      <scheme val="minor"/>
    </font>
    <font>
      <sz val="12"/>
      <color theme="1"/>
      <name val="Calibri"/>
      <family val="2"/>
      <scheme val="minor"/>
    </font>
    <font>
      <b/>
      <sz val="18"/>
      <color theme="1"/>
      <name val="Calibri"/>
      <family val="2"/>
      <scheme val="minor"/>
    </font>
    <font>
      <sz val="9"/>
      <color rgb="FF000000"/>
      <name val="Arial"/>
      <family val="2"/>
    </font>
    <font>
      <sz val="11"/>
      <color rgb="FF006100"/>
      <name val="Calibri"/>
      <family val="2"/>
      <scheme val="minor"/>
    </font>
    <font>
      <sz val="11"/>
      <color rgb="FF9C5700"/>
      <name val="Calibri"/>
      <family val="2"/>
      <scheme val="minor"/>
    </font>
    <font>
      <sz val="11"/>
      <color rgb="FFFF0000"/>
      <name val="Calibri"/>
      <family val="2"/>
      <scheme val="minor"/>
    </font>
    <font>
      <sz val="14"/>
      <color theme="1"/>
      <name val="Calibri"/>
      <family val="2"/>
      <scheme val="minor"/>
    </font>
    <font>
      <b/>
      <sz val="14"/>
      <color rgb="FF9C5700"/>
      <name val="Calibri"/>
      <family val="2"/>
      <scheme val="minor"/>
    </font>
    <font>
      <b/>
      <sz val="14"/>
      <name val="Calibri"/>
      <family val="2"/>
      <scheme val="minor"/>
    </font>
    <font>
      <i/>
      <sz val="14"/>
      <color theme="1"/>
      <name val="Calibri"/>
      <family val="2"/>
      <scheme val="minor"/>
    </font>
    <font>
      <i/>
      <sz val="13"/>
      <color rgb="FF212121"/>
      <name val="Arial"/>
      <family val="2"/>
    </font>
    <font>
      <sz val="10"/>
      <color theme="1"/>
      <name val="Calibri"/>
      <family val="2"/>
      <scheme val="minor"/>
    </font>
    <font>
      <sz val="10"/>
      <name val="Arial"/>
      <family val="2"/>
    </font>
    <font>
      <u/>
      <sz val="14"/>
      <color theme="10"/>
      <name val="Calibri"/>
      <family val="2"/>
      <scheme val="minor"/>
    </font>
    <font>
      <b/>
      <sz val="11"/>
      <color rgb="FFFF0000"/>
      <name val="Calibri"/>
      <family val="2"/>
      <scheme val="minor"/>
    </font>
    <font>
      <u/>
      <sz val="10"/>
      <color theme="10"/>
      <name val="Calibri"/>
      <family val="2"/>
      <scheme val="minor"/>
    </font>
    <font>
      <sz val="9"/>
      <color indexed="81"/>
      <name val="Segoe UI"/>
      <family val="2"/>
    </font>
    <font>
      <b/>
      <sz val="9"/>
      <color indexed="81"/>
      <name val="Segoe UI"/>
      <family val="2"/>
    </font>
    <font>
      <sz val="12"/>
      <color indexed="81"/>
      <name val="Segoe UI"/>
      <family val="2"/>
    </font>
    <font>
      <u/>
      <sz val="22"/>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EB9C"/>
      </patternFill>
    </fill>
    <fill>
      <patternFill patternType="solid">
        <fgColor theme="0" tint="-4.9989318521683403E-2"/>
        <bgColor indexed="64"/>
      </patternFill>
    </fill>
    <fill>
      <patternFill patternType="solid">
        <fgColor rgb="FFFFFF00"/>
        <bgColor indexed="64"/>
      </patternFill>
    </fill>
  </fills>
  <borders count="8">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8" fillId="0" borderId="0"/>
  </cellStyleXfs>
  <cellXfs count="73">
    <xf numFmtId="0" fontId="0" fillId="0" borderId="0" xfId="0"/>
    <xf numFmtId="0" fontId="0" fillId="2" borderId="0" xfId="0" applyFill="1"/>
    <xf numFmtId="0" fontId="3" fillId="2" borderId="0" xfId="0" applyFont="1" applyFill="1" applyAlignment="1">
      <alignment wrapText="1"/>
    </xf>
    <xf numFmtId="0" fontId="12" fillId="2" borderId="0" xfId="0" applyFont="1" applyFill="1" applyAlignment="1">
      <alignment wrapText="1"/>
    </xf>
    <xf numFmtId="0" fontId="4" fillId="2" borderId="0" xfId="0" applyFont="1" applyFill="1"/>
    <xf numFmtId="0" fontId="11" fillId="2" borderId="0" xfId="0" applyFont="1" applyFill="1"/>
    <xf numFmtId="0" fontId="5" fillId="2" borderId="0" xfId="0" applyFont="1" applyFill="1"/>
    <xf numFmtId="0" fontId="13" fillId="2" borderId="0" xfId="3" applyFont="1" applyFill="1" applyAlignment="1">
      <alignment horizontal="center"/>
    </xf>
    <xf numFmtId="0" fontId="14" fillId="2" borderId="0" xfId="0" applyFont="1" applyFill="1" applyAlignment="1">
      <alignment wrapText="1"/>
    </xf>
    <xf numFmtId="0" fontId="15" fillId="2" borderId="0" xfId="0" applyFont="1" applyFill="1" applyAlignment="1">
      <alignment wrapText="1"/>
    </xf>
    <xf numFmtId="164" fontId="12" fillId="2" borderId="0" xfId="0" applyNumberFormat="1" applyFont="1" applyFill="1"/>
    <xf numFmtId="164" fontId="12" fillId="2" borderId="4" xfId="0" applyNumberFormat="1" applyFont="1" applyFill="1" applyBorder="1"/>
    <xf numFmtId="0" fontId="1" fillId="2" borderId="0" xfId="1" applyFill="1"/>
    <xf numFmtId="0" fontId="4" fillId="2" borderId="0" xfId="0" applyFont="1" applyFill="1" applyAlignment="1">
      <alignment wrapText="1"/>
    </xf>
    <xf numFmtId="9" fontId="12" fillId="2" borderId="3" xfId="0" applyNumberFormat="1" applyFont="1" applyFill="1" applyBorder="1"/>
    <xf numFmtId="0" fontId="17" fillId="2" borderId="0" xfId="0" applyFont="1" applyFill="1" applyAlignment="1">
      <alignment wrapText="1"/>
    </xf>
    <xf numFmtId="9" fontId="12" fillId="2" borderId="0" xfId="0" applyNumberFormat="1" applyFont="1" applyFill="1"/>
    <xf numFmtId="0" fontId="0" fillId="2" borderId="0" xfId="0" applyFill="1" applyAlignment="1">
      <alignment wrapText="1"/>
    </xf>
    <xf numFmtId="0" fontId="7" fillId="2" borderId="0" xfId="0" applyFont="1" applyFill="1" applyAlignment="1">
      <alignment wrapText="1"/>
    </xf>
    <xf numFmtId="0" fontId="2" fillId="2" borderId="0" xfId="0" applyFont="1" applyFill="1"/>
    <xf numFmtId="164" fontId="12" fillId="2" borderId="0" xfId="0" applyNumberFormat="1" applyFont="1" applyFill="1" applyProtection="1">
      <protection locked="0"/>
    </xf>
    <xf numFmtId="17" fontId="3" fillId="2" borderId="3" xfId="0" applyNumberFormat="1" applyFont="1" applyFill="1" applyBorder="1" applyAlignment="1" applyProtection="1">
      <alignment wrapText="1"/>
      <protection locked="0"/>
    </xf>
    <xf numFmtId="17" fontId="3" fillId="2" borderId="3" xfId="0" quotePrefix="1" applyNumberFormat="1" applyFont="1" applyFill="1" applyBorder="1" applyAlignment="1" applyProtection="1">
      <alignment wrapText="1"/>
      <protection locked="0"/>
    </xf>
    <xf numFmtId="0" fontId="12" fillId="2" borderId="3" xfId="0" applyFont="1" applyFill="1" applyBorder="1" applyAlignment="1">
      <alignment wrapText="1"/>
    </xf>
    <xf numFmtId="164" fontId="12" fillId="5" borderId="3" xfId="0" applyNumberFormat="1" applyFont="1" applyFill="1" applyBorder="1" applyProtection="1">
      <protection locked="0"/>
    </xf>
    <xf numFmtId="165" fontId="12" fillId="5" borderId="4" xfId="0" applyNumberFormat="1" applyFont="1" applyFill="1" applyBorder="1" applyProtection="1">
      <protection locked="0"/>
    </xf>
    <xf numFmtId="10" fontId="3" fillId="5" borderId="3" xfId="0" applyNumberFormat="1" applyFont="1" applyFill="1" applyBorder="1" applyAlignment="1" applyProtection="1">
      <alignment wrapText="1"/>
      <protection locked="0"/>
    </xf>
    <xf numFmtId="0" fontId="17" fillId="0" borderId="0" xfId="0" applyFont="1"/>
    <xf numFmtId="165" fontId="12" fillId="2" borderId="0" xfId="0" applyNumberFormat="1" applyFont="1" applyFill="1"/>
    <xf numFmtId="165" fontId="0" fillId="2" borderId="0" xfId="0" applyNumberFormat="1" applyFill="1"/>
    <xf numFmtId="165" fontId="11" fillId="2" borderId="0" xfId="0" applyNumberFormat="1" applyFont="1" applyFill="1"/>
    <xf numFmtId="164" fontId="3" fillId="2" borderId="0" xfId="0" applyNumberFormat="1" applyFont="1" applyFill="1"/>
    <xf numFmtId="165" fontId="3" fillId="2" borderId="3" xfId="0" applyNumberFormat="1" applyFont="1" applyFill="1" applyBorder="1" applyAlignment="1">
      <alignment wrapText="1"/>
    </xf>
    <xf numFmtId="165" fontId="3" fillId="2" borderId="0" xfId="0" applyNumberFormat="1" applyFont="1" applyFill="1" applyAlignment="1">
      <alignment wrapText="1"/>
    </xf>
    <xf numFmtId="164" fontId="3" fillId="2" borderId="0" xfId="0" applyNumberFormat="1" applyFont="1" applyFill="1" applyAlignment="1">
      <alignment wrapText="1"/>
    </xf>
    <xf numFmtId="10" fontId="3" fillId="2" borderId="0" xfId="0" applyNumberFormat="1" applyFont="1" applyFill="1" applyAlignment="1">
      <alignment horizontal="center" vertical="center"/>
    </xf>
    <xf numFmtId="0" fontId="12" fillId="2" borderId="0" xfId="0" applyFont="1" applyFill="1" applyAlignment="1">
      <alignment vertical="center"/>
    </xf>
    <xf numFmtId="0" fontId="3" fillId="2" borderId="0" xfId="0" applyFont="1" applyFill="1" applyAlignment="1">
      <alignment horizontal="center" vertical="center"/>
    </xf>
    <xf numFmtId="164" fontId="3" fillId="2" borderId="2" xfId="0" applyNumberFormat="1" applyFont="1" applyFill="1" applyBorder="1" applyAlignment="1">
      <alignment horizontal="center" wrapText="1"/>
    </xf>
    <xf numFmtId="164" fontId="3" fillId="2" borderId="0" xfId="0" applyNumberFormat="1" applyFont="1" applyFill="1" applyAlignment="1">
      <alignment horizontal="center" wrapText="1"/>
    </xf>
    <xf numFmtId="0" fontId="6" fillId="2" borderId="0" xfId="0" applyFont="1" applyFill="1" applyAlignment="1">
      <alignment vertical="center"/>
    </xf>
    <xf numFmtId="17" fontId="3" fillId="5" borderId="3" xfId="0" applyNumberFormat="1" applyFont="1" applyFill="1" applyBorder="1" applyAlignment="1" applyProtection="1">
      <alignment wrapText="1"/>
      <protection locked="0"/>
    </xf>
    <xf numFmtId="165" fontId="3" fillId="5" borderId="3" xfId="0" applyNumberFormat="1" applyFont="1" applyFill="1" applyBorder="1" applyAlignment="1" applyProtection="1">
      <alignment wrapText="1"/>
      <protection locked="0"/>
    </xf>
    <xf numFmtId="165" fontId="12" fillId="5" borderId="3" xfId="0" applyNumberFormat="1" applyFont="1" applyFill="1" applyBorder="1" applyProtection="1">
      <protection locked="0"/>
    </xf>
    <xf numFmtId="0" fontId="12" fillId="2" borderId="0" xfId="0" applyFont="1" applyFill="1" applyAlignment="1" applyProtection="1">
      <alignment wrapText="1"/>
      <protection locked="0"/>
    </xf>
    <xf numFmtId="0" fontId="12" fillId="2" borderId="0" xfId="0" applyFont="1" applyFill="1" applyAlignment="1" applyProtection="1">
      <alignment horizontal="left" wrapText="1"/>
      <protection locked="0"/>
    </xf>
    <xf numFmtId="0" fontId="8" fillId="2" borderId="0" xfId="0" applyFont="1" applyFill="1" applyAlignment="1">
      <alignment horizontal="left" vertical="center" readingOrder="1"/>
    </xf>
    <xf numFmtId="17" fontId="3" fillId="2" borderId="3" xfId="0" applyNumberFormat="1" applyFont="1" applyFill="1" applyBorder="1" applyAlignment="1">
      <alignment wrapText="1"/>
    </xf>
    <xf numFmtId="164" fontId="12" fillId="0" borderId="3" xfId="0" applyNumberFormat="1" applyFont="1" applyBorder="1"/>
    <xf numFmtId="164" fontId="3" fillId="2" borderId="3" xfId="0" applyNumberFormat="1" applyFont="1" applyFill="1" applyBorder="1"/>
    <xf numFmtId="0" fontId="16" fillId="5" borderId="3" xfId="0" applyFont="1" applyFill="1" applyBorder="1" applyProtection="1">
      <protection locked="0"/>
    </xf>
    <xf numFmtId="0" fontId="12" fillId="5" borderId="3" xfId="0" applyFont="1" applyFill="1" applyBorder="1" applyAlignment="1" applyProtection="1">
      <alignment wrapText="1"/>
      <protection locked="0"/>
    </xf>
    <xf numFmtId="0" fontId="1" fillId="2" borderId="0" xfId="1" applyFill="1" applyAlignment="1">
      <alignment horizontal="left" vertical="center" readingOrder="1"/>
    </xf>
    <xf numFmtId="0" fontId="19" fillId="2" borderId="0" xfId="1" applyFont="1" applyFill="1" applyAlignment="1"/>
    <xf numFmtId="164" fontId="12" fillId="6" borderId="3" xfId="2" applyNumberFormat="1" applyFont="1" applyFill="1" applyBorder="1" applyProtection="1">
      <protection locked="0"/>
    </xf>
    <xf numFmtId="164" fontId="12" fillId="6" borderId="4" xfId="0" applyNumberFormat="1" applyFont="1" applyFill="1" applyBorder="1" applyProtection="1">
      <protection locked="0"/>
    </xf>
    <xf numFmtId="164" fontId="12" fillId="6" borderId="3" xfId="0" applyNumberFormat="1" applyFont="1" applyFill="1" applyBorder="1" applyProtection="1">
      <protection locked="0"/>
    </xf>
    <xf numFmtId="9" fontId="3" fillId="6" borderId="3" xfId="0" applyNumberFormat="1" applyFont="1" applyFill="1" applyBorder="1" applyAlignment="1">
      <alignment horizontal="center"/>
    </xf>
    <xf numFmtId="9" fontId="3" fillId="6" borderId="3" xfId="0" applyNumberFormat="1" applyFont="1" applyFill="1" applyBorder="1" applyAlignment="1" applyProtection="1">
      <alignment horizontal="center"/>
      <protection locked="0"/>
    </xf>
    <xf numFmtId="165" fontId="3" fillId="2" borderId="3" xfId="0" applyNumberFormat="1" applyFont="1" applyFill="1" applyBorder="1" applyAlignment="1" applyProtection="1">
      <alignment wrapText="1"/>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25" fillId="2" borderId="0" xfId="1" applyFont="1" applyFill="1" applyAlignment="1">
      <alignment horizontal="center" vertical="center" wrapText="1"/>
    </xf>
    <xf numFmtId="0" fontId="3" fillId="2" borderId="5" xfId="0" applyFont="1" applyFill="1" applyBorder="1" applyAlignment="1">
      <alignment horizontal="left"/>
    </xf>
    <xf numFmtId="0" fontId="3" fillId="2" borderId="6" xfId="0" applyFont="1" applyFill="1" applyBorder="1" applyAlignment="1">
      <alignment horizontal="left"/>
    </xf>
    <xf numFmtId="0" fontId="3" fillId="2" borderId="7" xfId="0" applyFont="1" applyFill="1" applyBorder="1" applyAlignment="1">
      <alignment horizontal="left"/>
    </xf>
    <xf numFmtId="0" fontId="20" fillId="2" borderId="0" xfId="0" applyFont="1" applyFill="1" applyAlignment="1">
      <alignment horizontal="center"/>
    </xf>
    <xf numFmtId="0" fontId="1" fillId="2" borderId="0" xfId="1" applyFill="1" applyBorder="1" applyAlignment="1" applyProtection="1">
      <alignment horizontal="center"/>
    </xf>
    <xf numFmtId="0" fontId="21" fillId="2" borderId="0" xfId="1" applyFont="1" applyFill="1" applyBorder="1" applyAlignment="1" applyProtection="1">
      <alignment horizontal="left"/>
    </xf>
    <xf numFmtId="0" fontId="13" fillId="2" borderId="0" xfId="3" applyFont="1" applyFill="1" applyAlignment="1" applyProtection="1">
      <alignment horizontal="center" vertical="center"/>
    </xf>
    <xf numFmtId="0" fontId="13" fillId="2" borderId="1" xfId="3" applyFont="1" applyFill="1" applyBorder="1" applyAlignment="1" applyProtection="1">
      <alignment horizontal="center" vertical="center"/>
    </xf>
    <xf numFmtId="0" fontId="25" fillId="2" borderId="0" xfId="1" applyFont="1" applyFill="1" applyAlignment="1" applyProtection="1">
      <alignment horizontal="center" wrapText="1"/>
    </xf>
  </cellXfs>
  <cellStyles count="5">
    <cellStyle name="Gut" xfId="2" builtinId="26"/>
    <cellStyle name="Link" xfId="1" builtinId="8"/>
    <cellStyle name="Neutral" xfId="3" builtinId="28"/>
    <cellStyle name="Standard" xfId="0" builtinId="0"/>
    <cellStyle name="Standard 2" xfId="4"/>
  </cellStyles>
  <dxfs count="3">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21771</xdr:colOff>
      <xdr:row>0</xdr:row>
      <xdr:rowOff>642257</xdr:rowOff>
    </xdr:from>
    <xdr:to>
      <xdr:col>17</xdr:col>
      <xdr:colOff>0</xdr:colOff>
      <xdr:row>1</xdr:row>
      <xdr:rowOff>261257</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316200" y="642257"/>
          <a:ext cx="10842171" cy="283029"/>
        </a:xfrm>
        <a:prstGeom prst="rect">
          <a:avLst/>
        </a:prstGeom>
        <a:solidFill>
          <a:schemeClr val="lt1">
            <a:alpha val="2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1400" b="1"/>
            <a:t>ÜH III</a:t>
          </a:r>
        </a:p>
        <a:p>
          <a:pPr algn="ctr"/>
          <a:endParaRPr lang="de-DE" sz="14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28575</xdr:colOff>
      <xdr:row>7</xdr:row>
      <xdr:rowOff>857250</xdr:rowOff>
    </xdr:from>
    <xdr:to>
      <xdr:col>6</xdr:col>
      <xdr:colOff>9525</xdr:colOff>
      <xdr:row>11</xdr:row>
      <xdr:rowOff>104775</xdr:rowOff>
    </xdr:to>
    <xdr:pic>
      <xdr:nvPicPr>
        <xdr:cNvPr id="2" name="Grafik 1">
          <a:extLst>
            <a:ext uri="{FF2B5EF4-FFF2-40B4-BE49-F238E27FC236}">
              <a16:creationId xmlns:a16="http://schemas.microsoft.com/office/drawing/2014/main" id="{DF3CF5B7-0478-502A-6672-F4AB34823372}"/>
            </a:ext>
          </a:extLst>
        </xdr:cNvPr>
        <xdr:cNvPicPr>
          <a:picLocks noChangeAspect="1"/>
        </xdr:cNvPicPr>
      </xdr:nvPicPr>
      <xdr:blipFill>
        <a:blip xmlns:r="http://schemas.openxmlformats.org/officeDocument/2006/relationships" r:embed="rId1"/>
        <a:stretch>
          <a:fillRect/>
        </a:stretch>
      </xdr:blipFill>
      <xdr:spPr>
        <a:xfrm>
          <a:off x="2314575" y="2190750"/>
          <a:ext cx="2266950" cy="723900"/>
        </a:xfrm>
        <a:prstGeom prst="rect">
          <a:avLst/>
        </a:prstGeom>
      </xdr:spPr>
    </xdr:pic>
    <xdr:clientData/>
  </xdr:twoCellAnchor>
  <xdr:twoCellAnchor editAs="oneCell">
    <xdr:from>
      <xdr:col>0</xdr:col>
      <xdr:colOff>57151</xdr:colOff>
      <xdr:row>7</xdr:row>
      <xdr:rowOff>66676</xdr:rowOff>
    </xdr:from>
    <xdr:to>
      <xdr:col>5</xdr:col>
      <xdr:colOff>742951</xdr:colOff>
      <xdr:row>7</xdr:row>
      <xdr:rowOff>797572</xdr:rowOff>
    </xdr:to>
    <xdr:pic>
      <xdr:nvPicPr>
        <xdr:cNvPr id="3" name="Grafik 2">
          <a:extLst>
            <a:ext uri="{FF2B5EF4-FFF2-40B4-BE49-F238E27FC236}">
              <a16:creationId xmlns:a16="http://schemas.microsoft.com/office/drawing/2014/main" id="{218DC5B0-2435-FF6B-2631-F95E6E5CC5BF}"/>
            </a:ext>
          </a:extLst>
        </xdr:cNvPr>
        <xdr:cNvPicPr>
          <a:picLocks noChangeAspect="1"/>
        </xdr:cNvPicPr>
      </xdr:nvPicPr>
      <xdr:blipFill>
        <a:blip xmlns:r="http://schemas.openxmlformats.org/officeDocument/2006/relationships" r:embed="rId2"/>
        <a:stretch>
          <a:fillRect/>
        </a:stretch>
      </xdr:blipFill>
      <xdr:spPr>
        <a:xfrm>
          <a:off x="57151" y="1400176"/>
          <a:ext cx="4495800" cy="73089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ukas Hendricks" id="{B32ACD09-7B69-422C-AAC7-EDFE78829D25}" userId="aea8c7b590f47f11" providerId="Windows Live"/>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6" dT="2022-02-03T20:45:50.61" personId="{B32ACD09-7B69-422C-AAC7-EDFE78829D25}" id="{6A4F76A3-090D-40FB-8A71-2715AC972C57}">
    <text>Entgegen der ursprünglichen Fassung der FAQ ist es nicht möglich, die Tilgungszahlung zusätzlich zur Abschreibung zu berücksichtigen.</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eberbrueckungshilfe-unternehmen.de/UBH/Redaktion/DE/Downloads/bundesregelung-fixkostenhilfe-2020.pdf?__blob=publicationFile&amp;v=9"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ueberbrueckungshilfe-unternehmen.de/UBH/Redaktion/DE/Downloads/allgemeine-bundesregelug-schadensausgleich.pdf?__blob=publicationFile&amp;v=2"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ueberbrueckungshilfe-unternehmen.de/DE/FAQ/Bhr/beihilferegelungen.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AD37"/>
  <sheetViews>
    <sheetView tabSelected="1" zoomScale="60" zoomScaleNormal="60" workbookViewId="0">
      <pane xSplit="2" ySplit="3" topLeftCell="C4" activePane="bottomRight" state="frozen"/>
      <selection pane="topRight" activeCell="C1" sqref="C1"/>
      <selection pane="bottomLeft" activeCell="A4" sqref="A4"/>
      <selection pane="bottomRight" activeCell="B20" sqref="B20:AC20"/>
    </sheetView>
  </sheetViews>
  <sheetFormatPr baseColWidth="10" defaultColWidth="11.42578125" defaultRowHeight="15" outlineLevelRow="1" x14ac:dyDescent="0.25"/>
  <cols>
    <col min="1" max="1" width="65.5703125" style="17" customWidth="1"/>
    <col min="2" max="4" width="19.7109375" style="1" bestFit="1" customWidth="1"/>
    <col min="5" max="13" width="19.7109375" style="5" bestFit="1" customWidth="1"/>
    <col min="14" max="14" width="20.5703125" style="5" bestFit="1" customWidth="1"/>
    <col min="15" max="18" width="19.7109375" style="1" bestFit="1" customWidth="1"/>
    <col min="19" max="19" width="18.7109375" style="1" customWidth="1"/>
    <col min="20" max="20" width="19" style="1" customWidth="1"/>
    <col min="21" max="29" width="19.7109375" style="1" bestFit="1" customWidth="1"/>
    <col min="30" max="32" width="11.42578125" style="1"/>
    <col min="33" max="33" width="14.5703125" style="1" customWidth="1"/>
    <col min="34" max="16384" width="11.42578125" style="1"/>
  </cols>
  <sheetData>
    <row r="1" spans="1:30" ht="52.5" customHeight="1" x14ac:dyDescent="0.3">
      <c r="A1" s="63" t="s">
        <v>59</v>
      </c>
      <c r="B1" s="63"/>
      <c r="C1" s="63"/>
      <c r="D1" s="63"/>
      <c r="E1" s="4"/>
      <c r="G1" s="53"/>
      <c r="H1" s="53"/>
      <c r="I1" s="53"/>
      <c r="J1" s="53"/>
      <c r="K1" s="53"/>
      <c r="L1" s="53"/>
      <c r="M1" s="53"/>
      <c r="N1" s="53"/>
    </row>
    <row r="2" spans="1:30" ht="23.25" x14ac:dyDescent="0.35">
      <c r="A2" s="18"/>
      <c r="B2" s="3"/>
      <c r="C2" s="7"/>
      <c r="D2" s="7"/>
      <c r="E2" s="60" t="s">
        <v>73</v>
      </c>
      <c r="F2" s="61"/>
      <c r="G2" s="62"/>
      <c r="H2" s="64" t="s">
        <v>84</v>
      </c>
      <c r="I2" s="65"/>
      <c r="J2" s="65"/>
      <c r="K2" s="66"/>
      <c r="N2" s="6" t="s">
        <v>2</v>
      </c>
      <c r="R2" s="60" t="s">
        <v>74</v>
      </c>
      <c r="S2" s="61"/>
      <c r="T2" s="61"/>
      <c r="U2" s="61"/>
      <c r="V2" s="61"/>
      <c r="W2" s="62"/>
      <c r="X2" s="60" t="s">
        <v>75</v>
      </c>
      <c r="Y2" s="61"/>
      <c r="Z2" s="61"/>
      <c r="AA2" s="61"/>
      <c r="AB2" s="61"/>
      <c r="AC2" s="62"/>
    </row>
    <row r="3" spans="1:30" ht="15" customHeight="1" x14ac:dyDescent="0.3">
      <c r="A3" s="8" t="s">
        <v>4</v>
      </c>
      <c r="B3" s="47">
        <v>43891</v>
      </c>
      <c r="C3" s="47">
        <v>43922</v>
      </c>
      <c r="D3" s="47">
        <v>43952</v>
      </c>
      <c r="E3" s="47">
        <v>43983</v>
      </c>
      <c r="F3" s="47">
        <v>44013</v>
      </c>
      <c r="G3" s="47">
        <v>44044</v>
      </c>
      <c r="H3" s="47">
        <v>44075</v>
      </c>
      <c r="I3" s="47">
        <v>44105</v>
      </c>
      <c r="J3" s="47">
        <v>44136</v>
      </c>
      <c r="K3" s="47">
        <v>44166</v>
      </c>
      <c r="L3" s="47">
        <v>44197</v>
      </c>
      <c r="M3" s="47">
        <v>44228</v>
      </c>
      <c r="N3" s="47">
        <v>44256</v>
      </c>
      <c r="O3" s="47">
        <v>44287</v>
      </c>
      <c r="P3" s="47">
        <v>44317</v>
      </c>
      <c r="Q3" s="47">
        <v>44348</v>
      </c>
      <c r="R3" s="47">
        <v>44378</v>
      </c>
      <c r="S3" s="47">
        <v>44409</v>
      </c>
      <c r="T3" s="47">
        <v>44440</v>
      </c>
      <c r="U3" s="47">
        <v>44470</v>
      </c>
      <c r="V3" s="47">
        <v>44501</v>
      </c>
      <c r="W3" s="47">
        <v>44531</v>
      </c>
      <c r="X3" s="47">
        <v>44562</v>
      </c>
      <c r="Y3" s="47">
        <v>44593</v>
      </c>
      <c r="Z3" s="47">
        <v>44621</v>
      </c>
      <c r="AA3" s="47">
        <v>44652</v>
      </c>
      <c r="AB3" s="47">
        <v>44682</v>
      </c>
      <c r="AC3" s="47">
        <v>44713</v>
      </c>
    </row>
    <row r="4" spans="1:30" ht="18.75" x14ac:dyDescent="0.3">
      <c r="A4" s="3" t="s">
        <v>35</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row>
    <row r="5" spans="1:30" ht="19.5" thickBot="1" x14ac:dyDescent="0.35">
      <c r="A5" s="3"/>
      <c r="B5" s="10"/>
    </row>
    <row r="6" spans="1:30" ht="57" hidden="1" thickBot="1" x14ac:dyDescent="0.35">
      <c r="A6" s="2" t="s">
        <v>34</v>
      </c>
      <c r="B6" s="11" t="e">
        <f>SUM(#REF!)-#REF!</f>
        <v>#REF!</v>
      </c>
      <c r="C6" s="11" t="e">
        <f>SUM(#REF!)-#REF!</f>
        <v>#REF!</v>
      </c>
      <c r="D6" s="11" t="e">
        <f>SUM(#REF!)-#REF!</f>
        <v>#REF!</v>
      </c>
      <c r="E6" s="11" t="e">
        <f>SUM(#REF!)-#REF!</f>
        <v>#REF!</v>
      </c>
      <c r="F6" s="11" t="e">
        <f>SUM(#REF!)-#REF!</f>
        <v>#REF!</v>
      </c>
      <c r="G6" s="11" t="e">
        <f>SUM(#REF!)-#REF!</f>
        <v>#REF!</v>
      </c>
      <c r="H6" s="11" t="e">
        <f>SUM(#REF!)-#REF!</f>
        <v>#REF!</v>
      </c>
      <c r="I6" s="11" t="e">
        <f>SUM(#REF!)-#REF!</f>
        <v>#REF!</v>
      </c>
      <c r="J6" s="11" t="e">
        <f>SUM(#REF!)-#REF!</f>
        <v>#REF!</v>
      </c>
      <c r="K6" s="11" t="e">
        <f>SUM(#REF!)-#REF!</f>
        <v>#REF!</v>
      </c>
      <c r="L6" s="11" t="e">
        <f>SUM(#REF!)-#REF!</f>
        <v>#REF!</v>
      </c>
      <c r="M6" s="11" t="e">
        <f>SUM(#REF!)-#REF!</f>
        <v>#REF!</v>
      </c>
      <c r="N6" s="11" t="e">
        <f>SUM(#REF!)-#REF!</f>
        <v>#REF!</v>
      </c>
      <c r="O6" s="11" t="e">
        <f>SUM(#REF!)-#REF!</f>
        <v>#REF!</v>
      </c>
      <c r="P6" s="11" t="e">
        <f>SUM(#REF!)-#REF!</f>
        <v>#REF!</v>
      </c>
      <c r="Q6" s="11" t="e">
        <f>SUM(#REF!)-#REF!</f>
        <v>#REF!</v>
      </c>
      <c r="R6" s="11" t="e">
        <f>SUM(#REF!)-#REF!</f>
        <v>#REF!</v>
      </c>
      <c r="S6" s="11" t="e">
        <f>SUM(#REF!)-#REF!</f>
        <v>#REF!</v>
      </c>
      <c r="T6" s="11" t="e">
        <f>SUM(#REF!)-#REF!</f>
        <v>#REF!</v>
      </c>
      <c r="U6" s="11" t="e">
        <f>SUM(#REF!)-#REF!</f>
        <v>#REF!</v>
      </c>
      <c r="V6" s="11" t="e">
        <f>SUM(#REF!)-#REF!</f>
        <v>#REF!</v>
      </c>
      <c r="W6" s="11" t="e">
        <f>SUM(#REF!)-#REF!</f>
        <v>#REF!</v>
      </c>
      <c r="X6" s="11" t="e">
        <f>SUM(#REF!)-#REF!</f>
        <v>#REF!</v>
      </c>
      <c r="Y6" s="11" t="e">
        <f>SUM(#REF!)-#REF!</f>
        <v>#REF!</v>
      </c>
      <c r="Z6" s="11" t="e">
        <f>SUM(#REF!)-#REF!</f>
        <v>#REF!</v>
      </c>
      <c r="AA6" s="11" t="e">
        <f>SUM(#REF!)-#REF!</f>
        <v>#REF!</v>
      </c>
      <c r="AB6" s="11" t="e">
        <f>SUM(#REF!)-#REF!</f>
        <v>#REF!</v>
      </c>
      <c r="AC6" s="11" t="e">
        <f>SUM(#REF!)-#REF!</f>
        <v>#REF!</v>
      </c>
    </row>
    <row r="7" spans="1:30" ht="38.25" thickBot="1" x14ac:dyDescent="0.35">
      <c r="A7" s="2" t="s">
        <v>58</v>
      </c>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row>
    <row r="8" spans="1:30" ht="18.75" x14ac:dyDescent="0.3">
      <c r="A8" s="2"/>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row>
    <row r="9" spans="1:30" ht="18.75" x14ac:dyDescent="0.3">
      <c r="A9" s="3" t="s">
        <v>86</v>
      </c>
      <c r="B9" s="10"/>
    </row>
    <row r="10" spans="1:30" ht="75" x14ac:dyDescent="0.3">
      <c r="A10" s="9" t="s">
        <v>85</v>
      </c>
      <c r="B10" s="10"/>
    </row>
    <row r="11" spans="1:30" ht="18.75" x14ac:dyDescent="0.3">
      <c r="A11" s="50"/>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row>
    <row r="12" spans="1:30" ht="20.25" hidden="1" customHeight="1" outlineLevel="1" x14ac:dyDescent="0.3">
      <c r="A12" s="51"/>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row>
    <row r="13" spans="1:30" ht="18.75" hidden="1" outlineLevel="1" x14ac:dyDescent="0.3">
      <c r="A13" s="51"/>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12"/>
    </row>
    <row r="14" spans="1:30" ht="18.75" hidden="1" outlineLevel="1" x14ac:dyDescent="0.3">
      <c r="A14" s="51"/>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row>
    <row r="15" spans="1:30" ht="18.75" hidden="1" outlineLevel="1" x14ac:dyDescent="0.3">
      <c r="A15" s="51"/>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row>
    <row r="16" spans="1:30" ht="18.75" hidden="1" outlineLevel="1" x14ac:dyDescent="0.3">
      <c r="A16" s="51"/>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row>
    <row r="17" spans="1:29" ht="37.5" collapsed="1" x14ac:dyDescent="0.3">
      <c r="A17" s="23" t="s">
        <v>5</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row>
    <row r="18" spans="1:29" x14ac:dyDescent="0.25">
      <c r="A18" s="4" t="s">
        <v>6</v>
      </c>
    </row>
    <row r="19" spans="1:29" x14ac:dyDescent="0.25">
      <c r="A19" s="4"/>
    </row>
    <row r="20" spans="1:29" ht="18.75" x14ac:dyDescent="0.3">
      <c r="A20" s="8" t="s">
        <v>71</v>
      </c>
      <c r="B20" s="48">
        <f>B7+B11+B12+B13+B14+B15+B16+B17</f>
        <v>0</v>
      </c>
      <c r="C20" s="48">
        <f t="shared" ref="C20:AC20" si="0">C7+C11+C12+C13+C14+C15+C16+C17</f>
        <v>0</v>
      </c>
      <c r="D20" s="48">
        <f t="shared" si="0"/>
        <v>0</v>
      </c>
      <c r="E20" s="48">
        <f t="shared" si="0"/>
        <v>0</v>
      </c>
      <c r="F20" s="48">
        <f t="shared" si="0"/>
        <v>0</v>
      </c>
      <c r="G20" s="48">
        <f t="shared" si="0"/>
        <v>0</v>
      </c>
      <c r="H20" s="48">
        <f t="shared" si="0"/>
        <v>0</v>
      </c>
      <c r="I20" s="48">
        <f t="shared" si="0"/>
        <v>0</v>
      </c>
      <c r="J20" s="48">
        <f t="shared" si="0"/>
        <v>0</v>
      </c>
      <c r="K20" s="48">
        <f t="shared" si="0"/>
        <v>0</v>
      </c>
      <c r="L20" s="48">
        <f t="shared" si="0"/>
        <v>0</v>
      </c>
      <c r="M20" s="48">
        <f t="shared" si="0"/>
        <v>0</v>
      </c>
      <c r="N20" s="48">
        <f t="shared" si="0"/>
        <v>0</v>
      </c>
      <c r="O20" s="48">
        <f t="shared" si="0"/>
        <v>0</v>
      </c>
      <c r="P20" s="48">
        <f t="shared" si="0"/>
        <v>0</v>
      </c>
      <c r="Q20" s="48">
        <f t="shared" si="0"/>
        <v>0</v>
      </c>
      <c r="R20" s="48">
        <f t="shared" si="0"/>
        <v>0</v>
      </c>
      <c r="S20" s="48">
        <f t="shared" si="0"/>
        <v>0</v>
      </c>
      <c r="T20" s="48">
        <f t="shared" si="0"/>
        <v>0</v>
      </c>
      <c r="U20" s="48">
        <f t="shared" si="0"/>
        <v>0</v>
      </c>
      <c r="V20" s="48">
        <f t="shared" si="0"/>
        <v>0</v>
      </c>
      <c r="W20" s="48">
        <f t="shared" si="0"/>
        <v>0</v>
      </c>
      <c r="X20" s="48">
        <f t="shared" si="0"/>
        <v>0</v>
      </c>
      <c r="Y20" s="48">
        <f t="shared" si="0"/>
        <v>0</v>
      </c>
      <c r="Z20" s="48">
        <f t="shared" si="0"/>
        <v>0</v>
      </c>
      <c r="AA20" s="48">
        <f t="shared" si="0"/>
        <v>0</v>
      </c>
      <c r="AB20" s="48">
        <f t="shared" si="0"/>
        <v>0</v>
      </c>
      <c r="AC20" s="48">
        <f t="shared" si="0"/>
        <v>0</v>
      </c>
    </row>
    <row r="21" spans="1:29" ht="18.75" x14ac:dyDescent="0.3">
      <c r="A21" s="3"/>
      <c r="B21" s="10"/>
    </row>
    <row r="22" spans="1:29" ht="18.75" x14ac:dyDescent="0.3">
      <c r="A22" s="3"/>
      <c r="B22" s="47">
        <v>43525</v>
      </c>
      <c r="C22" s="47">
        <v>43556</v>
      </c>
      <c r="D22" s="47">
        <v>43586</v>
      </c>
      <c r="E22" s="47">
        <v>43617</v>
      </c>
      <c r="F22" s="47">
        <v>43647</v>
      </c>
      <c r="G22" s="47">
        <v>43678</v>
      </c>
      <c r="H22" s="47">
        <v>43709</v>
      </c>
      <c r="I22" s="47">
        <v>43739</v>
      </c>
      <c r="J22" s="47">
        <v>43770</v>
      </c>
      <c r="K22" s="47">
        <v>43800</v>
      </c>
      <c r="L22" s="47">
        <v>43466</v>
      </c>
      <c r="M22" s="47">
        <v>43497</v>
      </c>
      <c r="N22" s="47">
        <v>43525</v>
      </c>
      <c r="O22" s="47">
        <v>43556</v>
      </c>
      <c r="P22" s="47">
        <v>43586</v>
      </c>
      <c r="Q22" s="47">
        <v>43617</v>
      </c>
      <c r="R22" s="47">
        <v>43647</v>
      </c>
      <c r="S22" s="47">
        <v>43678</v>
      </c>
      <c r="T22" s="47">
        <v>43709</v>
      </c>
      <c r="U22" s="47">
        <v>43739</v>
      </c>
      <c r="V22" s="47">
        <v>43770</v>
      </c>
      <c r="W22" s="47">
        <v>43800</v>
      </c>
      <c r="X22" s="47">
        <v>43466</v>
      </c>
      <c r="Y22" s="47">
        <v>43497</v>
      </c>
      <c r="Z22" s="47">
        <v>43525</v>
      </c>
      <c r="AA22" s="47">
        <v>43556</v>
      </c>
      <c r="AB22" s="47">
        <v>43586</v>
      </c>
      <c r="AC22" s="47">
        <v>43617</v>
      </c>
    </row>
    <row r="23" spans="1:29" ht="18.75" x14ac:dyDescent="0.3">
      <c r="A23" s="3" t="s">
        <v>56</v>
      </c>
      <c r="B23" s="56"/>
      <c r="C23" s="56"/>
      <c r="D23" s="56"/>
      <c r="E23" s="56"/>
      <c r="F23" s="56"/>
      <c r="G23" s="56"/>
      <c r="H23" s="56"/>
      <c r="I23" s="56"/>
      <c r="J23" s="56"/>
      <c r="K23" s="56"/>
      <c r="L23" s="56"/>
      <c r="M23" s="56"/>
      <c r="N23" s="24">
        <f>B23</f>
        <v>0</v>
      </c>
      <c r="O23" s="24">
        <f t="shared" ref="O23:AC23" si="1">C23</f>
        <v>0</v>
      </c>
      <c r="P23" s="24">
        <f t="shared" si="1"/>
        <v>0</v>
      </c>
      <c r="Q23" s="24">
        <f t="shared" si="1"/>
        <v>0</v>
      </c>
      <c r="R23" s="24">
        <f t="shared" si="1"/>
        <v>0</v>
      </c>
      <c r="S23" s="24">
        <f t="shared" si="1"/>
        <v>0</v>
      </c>
      <c r="T23" s="24">
        <f t="shared" si="1"/>
        <v>0</v>
      </c>
      <c r="U23" s="24">
        <f t="shared" si="1"/>
        <v>0</v>
      </c>
      <c r="V23" s="24">
        <f t="shared" si="1"/>
        <v>0</v>
      </c>
      <c r="W23" s="24">
        <f t="shared" si="1"/>
        <v>0</v>
      </c>
      <c r="X23" s="24">
        <f t="shared" si="1"/>
        <v>0</v>
      </c>
      <c r="Y23" s="24">
        <f t="shared" si="1"/>
        <v>0</v>
      </c>
      <c r="Z23" s="24">
        <f t="shared" si="1"/>
        <v>0</v>
      </c>
      <c r="AA23" s="24">
        <f t="shared" si="1"/>
        <v>0</v>
      </c>
      <c r="AB23" s="24">
        <f t="shared" si="1"/>
        <v>0</v>
      </c>
      <c r="AC23" s="24">
        <f t="shared" si="1"/>
        <v>0</v>
      </c>
    </row>
    <row r="24" spans="1:29" ht="18.75" x14ac:dyDescent="0.3">
      <c r="A24" s="13" t="s">
        <v>55</v>
      </c>
      <c r="B24" s="14">
        <f>IF(B23&lt;&gt;0,-(B23-B4)/B23,0)</f>
        <v>0</v>
      </c>
      <c r="C24" s="14">
        <f>IF(C23&lt;&gt;0,-(C23-C4)/C23,0)</f>
        <v>0</v>
      </c>
      <c r="D24" s="14">
        <f t="shared" ref="D24:AC24" si="2">IF(D23&lt;&gt;0,-(D23-D4)/D23,0)</f>
        <v>0</v>
      </c>
      <c r="E24" s="14">
        <f t="shared" si="2"/>
        <v>0</v>
      </c>
      <c r="F24" s="14">
        <f t="shared" si="2"/>
        <v>0</v>
      </c>
      <c r="G24" s="14">
        <f t="shared" si="2"/>
        <v>0</v>
      </c>
      <c r="H24" s="14">
        <f t="shared" si="2"/>
        <v>0</v>
      </c>
      <c r="I24" s="14">
        <f t="shared" si="2"/>
        <v>0</v>
      </c>
      <c r="J24" s="14">
        <f t="shared" si="2"/>
        <v>0</v>
      </c>
      <c r="K24" s="14">
        <f t="shared" si="2"/>
        <v>0</v>
      </c>
      <c r="L24" s="14">
        <f t="shared" si="2"/>
        <v>0</v>
      </c>
      <c r="M24" s="14">
        <f t="shared" si="2"/>
        <v>0</v>
      </c>
      <c r="N24" s="14">
        <f t="shared" si="2"/>
        <v>0</v>
      </c>
      <c r="O24" s="14">
        <f t="shared" si="2"/>
        <v>0</v>
      </c>
      <c r="P24" s="14">
        <f t="shared" si="2"/>
        <v>0</v>
      </c>
      <c r="Q24" s="14">
        <f t="shared" si="2"/>
        <v>0</v>
      </c>
      <c r="R24" s="14">
        <f t="shared" si="2"/>
        <v>0</v>
      </c>
      <c r="S24" s="14">
        <f t="shared" si="2"/>
        <v>0</v>
      </c>
      <c r="T24" s="14">
        <f t="shared" si="2"/>
        <v>0</v>
      </c>
      <c r="U24" s="14">
        <f t="shared" si="2"/>
        <v>0</v>
      </c>
      <c r="V24" s="14">
        <f t="shared" si="2"/>
        <v>0</v>
      </c>
      <c r="W24" s="14">
        <f t="shared" si="2"/>
        <v>0</v>
      </c>
      <c r="X24" s="14">
        <f t="shared" si="2"/>
        <v>0</v>
      </c>
      <c r="Y24" s="14">
        <f t="shared" si="2"/>
        <v>0</v>
      </c>
      <c r="Z24" s="14">
        <f t="shared" si="2"/>
        <v>0</v>
      </c>
      <c r="AA24" s="14">
        <f t="shared" si="2"/>
        <v>0</v>
      </c>
      <c r="AB24" s="14">
        <f t="shared" si="2"/>
        <v>0</v>
      </c>
      <c r="AC24" s="14">
        <f t="shared" si="2"/>
        <v>0</v>
      </c>
    </row>
    <row r="25" spans="1:29" ht="18.75" x14ac:dyDescent="0.3">
      <c r="A25" s="15"/>
      <c r="B25" s="16"/>
      <c r="C25" s="16"/>
      <c r="D25" s="16"/>
      <c r="E25" s="16"/>
      <c r="F25" s="16"/>
      <c r="G25" s="16"/>
      <c r="H25" s="16"/>
      <c r="I25" s="16"/>
      <c r="J25" s="16"/>
      <c r="K25" s="16"/>
    </row>
    <row r="26" spans="1:29" ht="37.5" x14ac:dyDescent="0.3">
      <c r="A26" s="3" t="s">
        <v>70</v>
      </c>
      <c r="B26" s="57" t="s">
        <v>0</v>
      </c>
      <c r="C26" s="57" t="s">
        <v>0</v>
      </c>
      <c r="D26" s="57" t="s">
        <v>0</v>
      </c>
      <c r="E26" s="58" t="s">
        <v>1</v>
      </c>
      <c r="F26" s="58" t="s">
        <v>0</v>
      </c>
      <c r="G26" s="58" t="s">
        <v>1</v>
      </c>
      <c r="H26" s="58" t="s">
        <v>1</v>
      </c>
      <c r="I26" s="58"/>
      <c r="J26" s="58"/>
      <c r="K26" s="58"/>
      <c r="L26" s="58"/>
      <c r="M26" s="58"/>
      <c r="N26" s="58"/>
      <c r="O26" s="58"/>
      <c r="P26" s="58"/>
      <c r="Q26" s="58"/>
      <c r="R26" s="58"/>
      <c r="S26" s="58"/>
      <c r="T26" s="58"/>
      <c r="U26" s="58"/>
      <c r="V26" s="58"/>
      <c r="W26" s="58"/>
      <c r="X26" s="58"/>
      <c r="Y26" s="58"/>
      <c r="Z26" s="58"/>
      <c r="AA26" s="58"/>
      <c r="AB26" s="58"/>
      <c r="AC26" s="58"/>
    </row>
    <row r="27" spans="1:29" ht="18.75" x14ac:dyDescent="0.3">
      <c r="A27" s="15"/>
      <c r="B27" s="16"/>
      <c r="C27" s="16"/>
      <c r="D27" s="16"/>
      <c r="E27" s="16"/>
      <c r="F27" s="16"/>
      <c r="G27" s="16"/>
      <c r="H27" s="16"/>
      <c r="I27" s="16"/>
      <c r="J27" s="16"/>
      <c r="K27" s="16"/>
    </row>
    <row r="28" spans="1:29" ht="18.75" x14ac:dyDescent="0.3">
      <c r="A28" s="2" t="s">
        <v>57</v>
      </c>
      <c r="B28" s="49">
        <f>IF(AND(B26="nein",B24&lt;=-0.3),MIN(B20,0),IF(B26="ja",B20,0))</f>
        <v>0</v>
      </c>
      <c r="C28" s="49">
        <f t="shared" ref="C28:AC28" si="3">IF(AND(C26="nein",C24&lt;=-0.3),MIN(C20,0),IF(C26="ja",C20,0))</f>
        <v>0</v>
      </c>
      <c r="D28" s="49">
        <f t="shared" si="3"/>
        <v>0</v>
      </c>
      <c r="E28" s="49">
        <f t="shared" si="3"/>
        <v>0</v>
      </c>
      <c r="F28" s="49">
        <f t="shared" si="3"/>
        <v>0</v>
      </c>
      <c r="G28" s="49">
        <f t="shared" si="3"/>
        <v>0</v>
      </c>
      <c r="H28" s="49">
        <f t="shared" si="3"/>
        <v>0</v>
      </c>
      <c r="I28" s="49">
        <f t="shared" si="3"/>
        <v>0</v>
      </c>
      <c r="J28" s="49">
        <f t="shared" si="3"/>
        <v>0</v>
      </c>
      <c r="K28" s="49">
        <f t="shared" si="3"/>
        <v>0</v>
      </c>
      <c r="L28" s="49">
        <f t="shared" si="3"/>
        <v>0</v>
      </c>
      <c r="M28" s="49">
        <f t="shared" si="3"/>
        <v>0</v>
      </c>
      <c r="N28" s="49">
        <f t="shared" si="3"/>
        <v>0</v>
      </c>
      <c r="O28" s="49">
        <f t="shared" si="3"/>
        <v>0</v>
      </c>
      <c r="P28" s="49">
        <f t="shared" si="3"/>
        <v>0</v>
      </c>
      <c r="Q28" s="49">
        <f t="shared" si="3"/>
        <v>0</v>
      </c>
      <c r="R28" s="49">
        <f t="shared" si="3"/>
        <v>0</v>
      </c>
      <c r="S28" s="49">
        <f t="shared" si="3"/>
        <v>0</v>
      </c>
      <c r="T28" s="49">
        <f t="shared" si="3"/>
        <v>0</v>
      </c>
      <c r="U28" s="49">
        <f t="shared" si="3"/>
        <v>0</v>
      </c>
      <c r="V28" s="49">
        <f t="shared" si="3"/>
        <v>0</v>
      </c>
      <c r="W28" s="49">
        <f t="shared" si="3"/>
        <v>0</v>
      </c>
      <c r="X28" s="49">
        <f t="shared" si="3"/>
        <v>0</v>
      </c>
      <c r="Y28" s="49">
        <f t="shared" si="3"/>
        <v>0</v>
      </c>
      <c r="Z28" s="49">
        <f t="shared" si="3"/>
        <v>0</v>
      </c>
      <c r="AA28" s="49">
        <f t="shared" si="3"/>
        <v>0</v>
      </c>
      <c r="AB28" s="49">
        <f t="shared" si="3"/>
        <v>0</v>
      </c>
      <c r="AC28" s="49">
        <f t="shared" si="3"/>
        <v>0</v>
      </c>
    </row>
    <row r="31" spans="1:29" ht="18.75" hidden="1" x14ac:dyDescent="0.3">
      <c r="A31" s="2" t="s">
        <v>76</v>
      </c>
      <c r="B31" s="49">
        <v>0</v>
      </c>
      <c r="C31" s="5"/>
    </row>
    <row r="32" spans="1:29" ht="18.75" x14ac:dyDescent="0.3">
      <c r="A32" s="2" t="s">
        <v>77</v>
      </c>
      <c r="B32" s="49">
        <f>SUM(B28:K28)</f>
        <v>0</v>
      </c>
      <c r="C32" s="5"/>
    </row>
    <row r="33" spans="1:28" ht="18.75" x14ac:dyDescent="0.3">
      <c r="A33" s="2" t="s">
        <v>81</v>
      </c>
      <c r="B33" s="49">
        <f>SUM(B28:J28)</f>
        <v>0</v>
      </c>
      <c r="C33" s="5"/>
    </row>
    <row r="34" spans="1:28" ht="18.75" x14ac:dyDescent="0.3">
      <c r="A34" s="2" t="s">
        <v>82</v>
      </c>
      <c r="B34" s="49">
        <f>SUM(B28:K28)</f>
        <v>0</v>
      </c>
      <c r="C34" s="5"/>
    </row>
    <row r="35" spans="1:28" ht="18.75" x14ac:dyDescent="0.3">
      <c r="A35" s="2" t="s">
        <v>78</v>
      </c>
      <c r="B35" s="49">
        <f>SUM(B28:Q28)</f>
        <v>0</v>
      </c>
    </row>
    <row r="36" spans="1:28" ht="18.75" x14ac:dyDescent="0.3">
      <c r="A36" s="2" t="s">
        <v>79</v>
      </c>
      <c r="B36" s="49">
        <f>SUM(B28:W28)</f>
        <v>0</v>
      </c>
    </row>
    <row r="37" spans="1:28" ht="18.75" x14ac:dyDescent="0.3">
      <c r="A37" s="2" t="s">
        <v>80</v>
      </c>
      <c r="B37" s="49">
        <f>SUM(B28:AC28)</f>
        <v>0</v>
      </c>
      <c r="AB37" s="6" t="s">
        <v>93</v>
      </c>
    </row>
  </sheetData>
  <mergeCells count="5">
    <mergeCell ref="X2:AC2"/>
    <mergeCell ref="A1:D1"/>
    <mergeCell ref="E2:G2"/>
    <mergeCell ref="H2:K2"/>
    <mergeCell ref="R2:W2"/>
  </mergeCells>
  <conditionalFormatting sqref="B24:AC24">
    <cfRule type="cellIs" dxfId="2" priority="3" operator="greaterThan">
      <formula>-0.3</formula>
    </cfRule>
    <cfRule type="cellIs" dxfId="1" priority="4" operator="lessThan">
      <formula>-0.299999999999999</formula>
    </cfRule>
    <cfRule type="cellIs" dxfId="0" priority="5" operator="lessThan">
      <formula>-0.299999999999999</formula>
    </cfRule>
  </conditionalFormatting>
  <dataValidations count="1">
    <dataValidation type="list" allowBlank="1" showInputMessage="1" showErrorMessage="1" sqref="C2">
      <formula1>$N$1:$N$4</formula1>
    </dataValidation>
  </dataValidations>
  <hyperlinks>
    <hyperlink ref="A1:D1" r:id="rId1" location=":~:text=(1)%20Die%20Fixkostenhilfen%20d%C3%BCrfen%20f%C3%BCr,dieses%20Zeitraums%20entstanden%20sind%20bzw." display="Ermittlung der ungedeckten Fixkosten iSd. Bundesregelung Fixkostenhilfe 2020"/>
  </hyperlinks>
  <pageMargins left="0.7" right="0.7" top="0.78740157499999996" bottom="0.78740157499999996" header="0.3" footer="0.3"/>
  <pageSetup paperSize="9" scale="69" fitToWidth="0" orientation="landscape"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Version!$V$1:$V$2</xm:f>
          </x14:formula1>
          <xm:sqref>E26:AC26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dimension ref="A1:S63"/>
  <sheetViews>
    <sheetView topLeftCell="A46" zoomScale="70" zoomScaleNormal="70" workbookViewId="0">
      <selection activeCell="E23" sqref="E23"/>
    </sheetView>
  </sheetViews>
  <sheetFormatPr baseColWidth="10" defaultColWidth="11.42578125" defaultRowHeight="15" outlineLevelRow="1" x14ac:dyDescent="0.25"/>
  <cols>
    <col min="1" max="1" width="89.85546875" style="17" customWidth="1"/>
    <col min="2" max="2" width="19.85546875" style="1" customWidth="1"/>
    <col min="3" max="3" width="16.85546875" style="1" customWidth="1"/>
    <col min="4" max="4" width="18.140625" style="1" customWidth="1"/>
    <col min="5" max="5" width="16.85546875" style="5" customWidth="1"/>
    <col min="6" max="6" width="16.42578125" style="5" customWidth="1"/>
    <col min="7" max="7" width="17.28515625" style="5" customWidth="1"/>
    <col min="8" max="8" width="18.5703125" style="5" customWidth="1"/>
    <col min="9" max="9" width="17.7109375" style="5" customWidth="1"/>
    <col min="10" max="10" width="15.28515625" style="1" customWidth="1"/>
    <col min="11" max="11" width="15.5703125" style="1" customWidth="1"/>
    <col min="12" max="12" width="15" style="1" customWidth="1"/>
    <col min="13" max="13" width="15.42578125" style="1" customWidth="1"/>
    <col min="14" max="14" width="14.85546875" style="1" customWidth="1"/>
    <col min="15" max="15" width="15.140625" style="1" customWidth="1"/>
    <col min="16" max="16384" width="11.42578125" style="1"/>
  </cols>
  <sheetData>
    <row r="1" spans="1:19" ht="57" customHeight="1" x14ac:dyDescent="0.45">
      <c r="A1" s="72" t="s">
        <v>7</v>
      </c>
      <c r="B1" s="72"/>
      <c r="C1" s="70" t="s">
        <v>61</v>
      </c>
      <c r="D1" s="70"/>
      <c r="E1" s="5" t="s">
        <v>9</v>
      </c>
      <c r="I1" s="6" t="s">
        <v>8</v>
      </c>
      <c r="J1" s="68"/>
      <c r="K1" s="68"/>
      <c r="L1" s="69"/>
      <c r="M1" s="69"/>
      <c r="N1" s="69"/>
      <c r="O1" s="69"/>
      <c r="P1" s="69"/>
      <c r="Q1" s="69"/>
      <c r="R1" s="69"/>
      <c r="S1" s="69"/>
    </row>
    <row r="2" spans="1:19" ht="18.75" x14ac:dyDescent="0.3">
      <c r="A2" s="27" t="s">
        <v>10</v>
      </c>
      <c r="B2" s="3"/>
      <c r="C2" s="71"/>
      <c r="D2" s="71"/>
      <c r="E2" s="5" t="s">
        <v>11</v>
      </c>
      <c r="I2" s="67" t="s">
        <v>12</v>
      </c>
      <c r="J2" s="67"/>
      <c r="K2" s="67"/>
      <c r="L2" s="67"/>
      <c r="M2" s="67"/>
      <c r="N2" s="67"/>
      <c r="O2" s="67"/>
    </row>
    <row r="3" spans="1:19" ht="18.75" customHeight="1" x14ac:dyDescent="0.3">
      <c r="A3" s="8" t="s">
        <v>62</v>
      </c>
      <c r="B3" s="41" t="s">
        <v>13</v>
      </c>
      <c r="C3" s="41">
        <v>43922</v>
      </c>
      <c r="D3" s="41">
        <v>43952</v>
      </c>
      <c r="E3" s="41" t="s">
        <v>14</v>
      </c>
      <c r="F3" s="41">
        <v>44166</v>
      </c>
      <c r="G3" s="41">
        <v>44197</v>
      </c>
      <c r="H3" s="41">
        <v>44228</v>
      </c>
      <c r="I3" s="41">
        <v>44256</v>
      </c>
      <c r="J3" s="41">
        <v>44287</v>
      </c>
      <c r="K3" s="41">
        <v>44317</v>
      </c>
      <c r="L3" s="21" t="s">
        <v>38</v>
      </c>
      <c r="M3" s="21" t="s">
        <v>39</v>
      </c>
      <c r="N3" s="21" t="s">
        <v>36</v>
      </c>
      <c r="O3" s="21" t="s">
        <v>37</v>
      </c>
    </row>
    <row r="4" spans="1:19" ht="9" customHeight="1" thickBot="1" x14ac:dyDescent="0.35">
      <c r="A4" s="3"/>
      <c r="B4" s="10"/>
      <c r="I4" s="6" t="s">
        <v>3</v>
      </c>
    </row>
    <row r="5" spans="1:19" ht="38.25" thickBot="1" x14ac:dyDescent="0.35">
      <c r="A5" s="2" t="s">
        <v>44</v>
      </c>
      <c r="B5" s="25"/>
      <c r="C5" s="25"/>
      <c r="D5" s="25"/>
      <c r="E5" s="25"/>
      <c r="F5" s="25"/>
      <c r="G5" s="25"/>
      <c r="H5" s="25"/>
      <c r="I5" s="25"/>
      <c r="J5" s="25"/>
      <c r="K5" s="25"/>
      <c r="L5" s="25"/>
      <c r="M5" s="25"/>
      <c r="N5" s="25"/>
      <c r="O5" s="25"/>
    </row>
    <row r="6" spans="1:19" ht="9.75" customHeight="1" x14ac:dyDescent="0.3">
      <c r="A6" s="3"/>
      <c r="B6" s="28"/>
      <c r="C6" s="29"/>
      <c r="D6" s="29"/>
      <c r="E6" s="30"/>
      <c r="F6" s="30"/>
    </row>
    <row r="7" spans="1:19" ht="20.100000000000001" customHeight="1" x14ac:dyDescent="0.3">
      <c r="A7" s="9" t="s">
        <v>15</v>
      </c>
      <c r="B7" s="28"/>
      <c r="C7" s="29"/>
      <c r="D7" s="29"/>
      <c r="E7" s="30"/>
      <c r="F7" s="30"/>
    </row>
    <row r="8" spans="1:19" ht="20.100000000000001" hidden="1" customHeight="1" outlineLevel="1" x14ac:dyDescent="0.3">
      <c r="A8" s="44" t="s">
        <v>16</v>
      </c>
      <c r="B8" s="43"/>
      <c r="C8" s="43"/>
      <c r="D8" s="43"/>
      <c r="E8" s="43"/>
      <c r="F8" s="43"/>
      <c r="G8" s="43"/>
      <c r="H8" s="43"/>
      <c r="I8" s="43"/>
      <c r="J8" s="43"/>
      <c r="K8" s="43"/>
      <c r="L8" s="43"/>
      <c r="M8" s="43"/>
      <c r="N8" s="43"/>
      <c r="O8" s="43"/>
    </row>
    <row r="9" spans="1:19" ht="20.100000000000001" hidden="1" customHeight="1" outlineLevel="1" x14ac:dyDescent="0.3">
      <c r="A9" s="44" t="s">
        <v>17</v>
      </c>
      <c r="B9" s="43"/>
      <c r="C9" s="43"/>
      <c r="D9" s="43"/>
      <c r="E9" s="43"/>
      <c r="F9" s="43"/>
      <c r="G9" s="43"/>
      <c r="H9" s="43"/>
      <c r="I9" s="43"/>
      <c r="J9" s="43"/>
      <c r="K9" s="43"/>
      <c r="L9" s="43"/>
      <c r="M9" s="43"/>
      <c r="N9" s="43"/>
      <c r="O9" s="43"/>
    </row>
    <row r="10" spans="1:19" ht="20.100000000000001" hidden="1" customHeight="1" outlineLevel="1" x14ac:dyDescent="0.3">
      <c r="A10" s="45" t="s">
        <v>18</v>
      </c>
      <c r="B10" s="43"/>
      <c r="C10" s="43"/>
      <c r="D10" s="43"/>
      <c r="E10" s="43"/>
      <c r="F10" s="43"/>
      <c r="G10" s="43"/>
      <c r="H10" s="43"/>
      <c r="I10" s="43"/>
      <c r="J10" s="43"/>
      <c r="K10" s="43"/>
      <c r="L10" s="43"/>
      <c r="M10" s="43"/>
      <c r="N10" s="43"/>
      <c r="O10" s="43"/>
    </row>
    <row r="11" spans="1:19" ht="20.100000000000001" hidden="1" customHeight="1" outlineLevel="1" x14ac:dyDescent="0.3">
      <c r="A11" s="44" t="s">
        <v>19</v>
      </c>
      <c r="B11" s="43"/>
      <c r="C11" s="43"/>
      <c r="D11" s="43"/>
      <c r="E11" s="43"/>
      <c r="F11" s="43"/>
      <c r="G11" s="43"/>
      <c r="H11" s="43"/>
      <c r="I11" s="43"/>
      <c r="J11" s="43"/>
      <c r="K11" s="43"/>
      <c r="L11" s="43"/>
      <c r="M11" s="43"/>
      <c r="N11" s="43"/>
      <c r="O11" s="43"/>
    </row>
    <row r="12" spans="1:19" ht="20.100000000000001" hidden="1" customHeight="1" outlineLevel="1" x14ac:dyDescent="0.3">
      <c r="A12" s="44" t="s">
        <v>20</v>
      </c>
      <c r="B12" s="43"/>
      <c r="C12" s="43"/>
      <c r="D12" s="43"/>
      <c r="E12" s="43"/>
      <c r="F12" s="43"/>
      <c r="G12" s="43"/>
      <c r="H12" s="43"/>
      <c r="I12" s="43"/>
      <c r="J12" s="43"/>
      <c r="K12" s="43"/>
      <c r="L12" s="43"/>
      <c r="M12" s="43"/>
      <c r="N12" s="43"/>
      <c r="O12" s="43"/>
    </row>
    <row r="13" spans="1:19" ht="20.100000000000001" hidden="1" customHeight="1" outlineLevel="1" x14ac:dyDescent="0.3">
      <c r="A13" s="44" t="s">
        <v>21</v>
      </c>
      <c r="B13" s="43"/>
      <c r="C13" s="43"/>
      <c r="D13" s="43"/>
      <c r="E13" s="43"/>
      <c r="F13" s="43"/>
      <c r="G13" s="43"/>
      <c r="H13" s="43"/>
      <c r="I13" s="43"/>
      <c r="J13" s="43"/>
      <c r="K13" s="43"/>
      <c r="L13" s="43"/>
      <c r="M13" s="43"/>
      <c r="N13" s="43"/>
      <c r="O13" s="43"/>
    </row>
    <row r="14" spans="1:19" ht="20.100000000000001" hidden="1" customHeight="1" outlineLevel="1" x14ac:dyDescent="0.3">
      <c r="A14" s="44" t="s">
        <v>22</v>
      </c>
      <c r="B14" s="43"/>
      <c r="C14" s="43"/>
      <c r="D14" s="43"/>
      <c r="E14" s="43"/>
      <c r="F14" s="43"/>
      <c r="G14" s="43"/>
      <c r="H14" s="43"/>
      <c r="I14" s="43"/>
      <c r="J14" s="43"/>
      <c r="K14" s="43"/>
      <c r="L14" s="43"/>
      <c r="M14" s="43"/>
      <c r="N14" s="43"/>
      <c r="O14" s="43"/>
    </row>
    <row r="15" spans="1:19" ht="20.100000000000001" hidden="1" customHeight="1" outlineLevel="1" x14ac:dyDescent="0.3">
      <c r="A15" s="44" t="s">
        <v>23</v>
      </c>
      <c r="B15" s="43"/>
      <c r="C15" s="43"/>
      <c r="D15" s="43"/>
      <c r="E15" s="43"/>
      <c r="F15" s="43"/>
      <c r="G15" s="43"/>
      <c r="H15" s="43"/>
      <c r="I15" s="43"/>
      <c r="J15" s="43"/>
      <c r="K15" s="43"/>
      <c r="L15" s="43"/>
      <c r="M15" s="43"/>
      <c r="N15" s="43"/>
      <c r="O15" s="43"/>
    </row>
    <row r="16" spans="1:19" ht="20.100000000000001" hidden="1" customHeight="1" outlineLevel="1" x14ac:dyDescent="0.3">
      <c r="A16" s="44" t="s">
        <v>60</v>
      </c>
      <c r="B16" s="43"/>
      <c r="C16" s="43"/>
      <c r="D16" s="43"/>
      <c r="E16" s="43"/>
      <c r="F16" s="43"/>
      <c r="G16" s="43"/>
      <c r="H16" s="43"/>
      <c r="I16" s="43"/>
      <c r="J16" s="43"/>
      <c r="K16" s="43"/>
      <c r="L16" s="43"/>
      <c r="M16" s="43"/>
      <c r="N16" s="43"/>
      <c r="O16" s="43"/>
    </row>
    <row r="17" spans="1:15" ht="18.75" hidden="1" outlineLevel="1" x14ac:dyDescent="0.3">
      <c r="A17" s="20" t="s">
        <v>24</v>
      </c>
      <c r="B17" s="43"/>
      <c r="C17" s="43"/>
      <c r="D17" s="43"/>
      <c r="E17" s="43"/>
      <c r="F17" s="43"/>
      <c r="G17" s="43"/>
      <c r="H17" s="43"/>
      <c r="I17" s="43"/>
      <c r="J17" s="43"/>
      <c r="K17" s="43"/>
      <c r="L17" s="43"/>
      <c r="M17" s="43"/>
      <c r="N17" s="43"/>
      <c r="O17" s="43"/>
    </row>
    <row r="18" spans="1:15" collapsed="1" x14ac:dyDescent="0.25">
      <c r="A18" s="1"/>
      <c r="B18" s="29"/>
      <c r="C18" s="29"/>
      <c r="D18" s="29"/>
      <c r="E18" s="30"/>
      <c r="F18" s="30"/>
    </row>
    <row r="19" spans="1:15" ht="18.75" x14ac:dyDescent="0.3">
      <c r="A19" s="31" t="s">
        <v>45</v>
      </c>
      <c r="B19" s="32">
        <f>SUM(B5:B17)</f>
        <v>0</v>
      </c>
      <c r="C19" s="32">
        <f t="shared" ref="C19:O19" si="0">SUM(C5:C17)</f>
        <v>0</v>
      </c>
      <c r="D19" s="32">
        <f t="shared" si="0"/>
        <v>0</v>
      </c>
      <c r="E19" s="32">
        <v>17400</v>
      </c>
      <c r="F19" s="32">
        <f t="shared" si="0"/>
        <v>0</v>
      </c>
      <c r="G19" s="32">
        <f t="shared" si="0"/>
        <v>0</v>
      </c>
      <c r="H19" s="32">
        <f t="shared" si="0"/>
        <v>0</v>
      </c>
      <c r="I19" s="32">
        <f t="shared" si="0"/>
        <v>0</v>
      </c>
      <c r="J19" s="32">
        <f t="shared" si="0"/>
        <v>0</v>
      </c>
      <c r="K19" s="32">
        <f t="shared" si="0"/>
        <v>0</v>
      </c>
      <c r="L19" s="32">
        <f t="shared" si="0"/>
        <v>0</v>
      </c>
      <c r="M19" s="32">
        <f t="shared" si="0"/>
        <v>0</v>
      </c>
      <c r="N19" s="32">
        <f t="shared" si="0"/>
        <v>0</v>
      </c>
      <c r="O19" s="32">
        <f t="shared" si="0"/>
        <v>0</v>
      </c>
    </row>
    <row r="20" spans="1:15" x14ac:dyDescent="0.25">
      <c r="A20" s="1"/>
    </row>
    <row r="21" spans="1:15" ht="18.75" x14ac:dyDescent="0.3">
      <c r="A21" s="8" t="s">
        <v>25</v>
      </c>
      <c r="B21" s="41" t="s">
        <v>26</v>
      </c>
      <c r="C21" s="41">
        <v>43556</v>
      </c>
      <c r="D21" s="41">
        <v>43586</v>
      </c>
      <c r="E21" s="41" t="s">
        <v>27</v>
      </c>
      <c r="F21" s="41">
        <v>43800</v>
      </c>
      <c r="G21" s="41">
        <v>43466</v>
      </c>
      <c r="H21" s="41">
        <v>43497</v>
      </c>
      <c r="I21" s="41">
        <v>43525</v>
      </c>
      <c r="J21" s="41">
        <v>43556</v>
      </c>
      <c r="K21" s="41">
        <v>43586</v>
      </c>
      <c r="L21" s="21" t="s">
        <v>40</v>
      </c>
      <c r="M21" s="21" t="s">
        <v>41</v>
      </c>
      <c r="N21" s="22" t="s">
        <v>43</v>
      </c>
      <c r="O21" s="21" t="s">
        <v>42</v>
      </c>
    </row>
    <row r="22" spans="1:15" ht="15.75" thickBot="1" x14ac:dyDescent="0.3"/>
    <row r="23" spans="1:15" ht="19.5" thickBot="1" x14ac:dyDescent="0.35">
      <c r="A23" s="2" t="s">
        <v>28</v>
      </c>
      <c r="B23" s="25"/>
      <c r="C23" s="25"/>
      <c r="D23" s="25"/>
      <c r="E23" s="25"/>
      <c r="F23" s="25"/>
      <c r="G23" s="25"/>
      <c r="H23" s="25"/>
      <c r="I23" s="25"/>
      <c r="J23" s="25"/>
      <c r="K23" s="25"/>
      <c r="L23" s="25"/>
      <c r="M23" s="25"/>
      <c r="N23" s="25"/>
      <c r="O23" s="25"/>
    </row>
    <row r="24" spans="1:15" ht="9" customHeight="1" x14ac:dyDescent="0.3">
      <c r="A24" s="3"/>
      <c r="B24" s="28"/>
      <c r="C24" s="29"/>
      <c r="D24" s="29"/>
      <c r="E24" s="30"/>
      <c r="F24" s="30"/>
    </row>
    <row r="25" spans="1:15" ht="20.100000000000001" customHeight="1" x14ac:dyDescent="0.3">
      <c r="A25" s="9" t="s">
        <v>15</v>
      </c>
      <c r="B25" s="28"/>
      <c r="C25" s="29"/>
      <c r="D25" s="29"/>
      <c r="E25" s="30"/>
      <c r="F25" s="30"/>
    </row>
    <row r="26" spans="1:15" ht="20.100000000000001" hidden="1" customHeight="1" outlineLevel="1" x14ac:dyDescent="0.3">
      <c r="A26" s="44" t="s">
        <v>16</v>
      </c>
      <c r="B26" s="43"/>
      <c r="C26" s="43"/>
      <c r="D26" s="43"/>
      <c r="E26" s="43"/>
      <c r="F26" s="43"/>
      <c r="G26" s="43"/>
      <c r="H26" s="43"/>
      <c r="I26" s="43"/>
      <c r="J26" s="43"/>
      <c r="K26" s="43"/>
      <c r="L26" s="43"/>
      <c r="M26" s="43"/>
      <c r="N26" s="43"/>
      <c r="O26" s="43"/>
    </row>
    <row r="27" spans="1:15" ht="20.100000000000001" hidden="1" customHeight="1" outlineLevel="1" x14ac:dyDescent="0.3">
      <c r="A27" s="44" t="s">
        <v>17</v>
      </c>
      <c r="B27" s="43"/>
      <c r="C27" s="43"/>
      <c r="D27" s="43"/>
      <c r="E27" s="43"/>
      <c r="F27" s="43"/>
      <c r="G27" s="43"/>
      <c r="H27" s="43"/>
      <c r="I27" s="43"/>
      <c r="J27" s="43"/>
      <c r="K27" s="43"/>
      <c r="L27" s="43"/>
      <c r="M27" s="43"/>
      <c r="N27" s="43"/>
      <c r="O27" s="43"/>
    </row>
    <row r="28" spans="1:15" ht="20.100000000000001" hidden="1" customHeight="1" outlineLevel="1" x14ac:dyDescent="0.3">
      <c r="A28" s="45" t="s">
        <v>18</v>
      </c>
      <c r="B28" s="43"/>
      <c r="C28" s="43"/>
      <c r="D28" s="43"/>
      <c r="E28" s="43"/>
      <c r="F28" s="43"/>
      <c r="G28" s="43"/>
      <c r="H28" s="43"/>
      <c r="I28" s="43"/>
      <c r="J28" s="43"/>
      <c r="K28" s="43"/>
      <c r="L28" s="43"/>
      <c r="M28" s="43"/>
      <c r="N28" s="43"/>
      <c r="O28" s="43"/>
    </row>
    <row r="29" spans="1:15" ht="20.100000000000001" hidden="1" customHeight="1" outlineLevel="1" x14ac:dyDescent="0.3">
      <c r="A29" s="44" t="s">
        <v>21</v>
      </c>
      <c r="B29" s="43"/>
      <c r="C29" s="43"/>
      <c r="D29" s="43"/>
      <c r="E29" s="43"/>
      <c r="F29" s="43"/>
      <c r="G29" s="43"/>
      <c r="H29" s="43"/>
      <c r="I29" s="43"/>
      <c r="J29" s="43"/>
      <c r="K29" s="43"/>
      <c r="L29" s="43"/>
      <c r="M29" s="43"/>
      <c r="N29" s="43"/>
      <c r="O29" s="43"/>
    </row>
    <row r="30" spans="1:15" ht="20.100000000000001" hidden="1" customHeight="1" outlineLevel="1" x14ac:dyDescent="0.3">
      <c r="A30" s="44" t="s">
        <v>22</v>
      </c>
      <c r="B30" s="43"/>
      <c r="C30" s="43"/>
      <c r="D30" s="43"/>
      <c r="E30" s="43"/>
      <c r="F30" s="43"/>
      <c r="G30" s="43"/>
      <c r="H30" s="43"/>
      <c r="I30" s="43"/>
      <c r="J30" s="43"/>
      <c r="K30" s="43"/>
      <c r="L30" s="43"/>
      <c r="M30" s="43"/>
      <c r="N30" s="43"/>
      <c r="O30" s="43"/>
    </row>
    <row r="31" spans="1:15" ht="20.100000000000001" hidden="1" customHeight="1" outlineLevel="1" x14ac:dyDescent="0.3">
      <c r="A31" s="44" t="s">
        <v>23</v>
      </c>
      <c r="B31" s="43"/>
      <c r="C31" s="43"/>
      <c r="D31" s="43"/>
      <c r="E31" s="43"/>
      <c r="F31" s="43"/>
      <c r="G31" s="43"/>
      <c r="H31" s="43"/>
      <c r="I31" s="43"/>
      <c r="J31" s="43"/>
      <c r="K31" s="43"/>
      <c r="L31" s="43"/>
      <c r="M31" s="43"/>
      <c r="N31" s="43"/>
      <c r="O31" s="43"/>
    </row>
    <row r="32" spans="1:15" ht="20.100000000000001" hidden="1" customHeight="1" outlineLevel="1" x14ac:dyDescent="0.3">
      <c r="A32" s="44" t="s">
        <v>60</v>
      </c>
      <c r="B32" s="43"/>
      <c r="C32" s="43"/>
      <c r="D32" s="43"/>
      <c r="E32" s="43"/>
      <c r="F32" s="43"/>
      <c r="G32" s="43"/>
      <c r="H32" s="43"/>
      <c r="I32" s="43"/>
      <c r="J32" s="43"/>
      <c r="K32" s="43"/>
      <c r="L32" s="43"/>
      <c r="M32" s="43"/>
      <c r="N32" s="43"/>
      <c r="O32" s="43"/>
    </row>
    <row r="33" spans="1:15" ht="20.100000000000001" hidden="1" customHeight="1" outlineLevel="1" x14ac:dyDescent="0.3">
      <c r="A33" s="20" t="s">
        <v>24</v>
      </c>
      <c r="B33" s="43"/>
      <c r="C33" s="43"/>
      <c r="D33" s="43"/>
      <c r="E33" s="43"/>
      <c r="F33" s="43"/>
      <c r="G33" s="43"/>
      <c r="H33" s="43"/>
      <c r="I33" s="43"/>
      <c r="J33" s="43"/>
      <c r="K33" s="43"/>
      <c r="L33" s="43"/>
      <c r="M33" s="43"/>
      <c r="N33" s="43"/>
      <c r="O33" s="43"/>
    </row>
    <row r="34" spans="1:15" ht="20.100000000000001" customHeight="1" collapsed="1" x14ac:dyDescent="0.25">
      <c r="A34" s="1"/>
      <c r="B34" s="29"/>
      <c r="C34" s="29"/>
      <c r="D34" s="29"/>
      <c r="E34" s="30"/>
      <c r="F34" s="30"/>
    </row>
    <row r="35" spans="1:15" ht="20.100000000000001" customHeight="1" x14ac:dyDescent="0.3">
      <c r="A35" s="31" t="s">
        <v>29</v>
      </c>
      <c r="B35" s="59">
        <f>B23+B26+B27+B28+B29+B30+B31+B32+B33</f>
        <v>0</v>
      </c>
      <c r="C35" s="59">
        <f t="shared" ref="C35:O35" si="1">C23+C26+C27+C28+C29+C30+C31+C32+C33</f>
        <v>0</v>
      </c>
      <c r="D35" s="59">
        <f t="shared" si="1"/>
        <v>0</v>
      </c>
      <c r="E35" s="59">
        <f t="shared" si="1"/>
        <v>0</v>
      </c>
      <c r="F35" s="59">
        <f t="shared" si="1"/>
        <v>0</v>
      </c>
      <c r="G35" s="59">
        <f t="shared" si="1"/>
        <v>0</v>
      </c>
      <c r="H35" s="59">
        <f t="shared" si="1"/>
        <v>0</v>
      </c>
      <c r="I35" s="59">
        <f t="shared" si="1"/>
        <v>0</v>
      </c>
      <c r="J35" s="59">
        <f t="shared" si="1"/>
        <v>0</v>
      </c>
      <c r="K35" s="59">
        <f t="shared" si="1"/>
        <v>0</v>
      </c>
      <c r="L35" s="59">
        <f t="shared" si="1"/>
        <v>0</v>
      </c>
      <c r="M35" s="59">
        <f t="shared" si="1"/>
        <v>0</v>
      </c>
      <c r="N35" s="59">
        <f t="shared" si="1"/>
        <v>0</v>
      </c>
      <c r="O35" s="59">
        <f t="shared" si="1"/>
        <v>0</v>
      </c>
    </row>
    <row r="36" spans="1:15" ht="20.100000000000001" customHeight="1" x14ac:dyDescent="0.3">
      <c r="A36" s="31"/>
      <c r="B36" s="33"/>
      <c r="C36" s="33"/>
      <c r="D36" s="33"/>
      <c r="E36" s="33"/>
      <c r="F36" s="33"/>
      <c r="G36" s="33"/>
      <c r="H36" s="33"/>
      <c r="I36" s="33"/>
      <c r="J36" s="33"/>
      <c r="K36" s="33"/>
      <c r="L36" s="33"/>
    </row>
    <row r="37" spans="1:15" ht="33.75" customHeight="1" x14ac:dyDescent="0.3">
      <c r="A37" s="34" t="s">
        <v>63</v>
      </c>
      <c r="B37" s="26">
        <v>0.05</v>
      </c>
      <c r="C37" s="33"/>
      <c r="D37" s="33"/>
      <c r="E37" s="33"/>
      <c r="F37" s="33"/>
      <c r="G37" s="33"/>
      <c r="H37" s="33"/>
      <c r="I37" s="6" t="s">
        <v>93</v>
      </c>
      <c r="J37" s="33"/>
      <c r="K37" s="33"/>
      <c r="L37" s="33"/>
    </row>
    <row r="38" spans="1:15" ht="20.100000000000001" customHeight="1" x14ac:dyDescent="0.25">
      <c r="A38" s="1"/>
      <c r="B38" s="29"/>
      <c r="C38" s="29"/>
      <c r="D38" s="29"/>
      <c r="E38" s="30"/>
      <c r="F38" s="30"/>
    </row>
    <row r="39" spans="1:15" ht="20.100000000000001" customHeight="1" x14ac:dyDescent="0.3">
      <c r="A39" s="31" t="s">
        <v>30</v>
      </c>
      <c r="B39" s="32">
        <f>B35</f>
        <v>0</v>
      </c>
      <c r="C39" s="32">
        <f>C35</f>
        <v>0</v>
      </c>
      <c r="D39" s="32">
        <f>D35</f>
        <v>0</v>
      </c>
      <c r="E39" s="32">
        <f>E35*(1-$B$37)</f>
        <v>0</v>
      </c>
      <c r="F39" s="32">
        <f t="shared" ref="F39:O39" si="2">F35*(1-$B$37)</f>
        <v>0</v>
      </c>
      <c r="G39" s="32">
        <f t="shared" si="2"/>
        <v>0</v>
      </c>
      <c r="H39" s="32">
        <f t="shared" si="2"/>
        <v>0</v>
      </c>
      <c r="I39" s="32">
        <f t="shared" si="2"/>
        <v>0</v>
      </c>
      <c r="J39" s="32">
        <f t="shared" si="2"/>
        <v>0</v>
      </c>
      <c r="K39" s="32">
        <f t="shared" si="2"/>
        <v>0</v>
      </c>
      <c r="L39" s="32">
        <f t="shared" si="2"/>
        <v>0</v>
      </c>
      <c r="M39" s="32">
        <f t="shared" si="2"/>
        <v>0</v>
      </c>
      <c r="N39" s="32">
        <f t="shared" si="2"/>
        <v>0</v>
      </c>
      <c r="O39" s="32">
        <f t="shared" si="2"/>
        <v>0</v>
      </c>
    </row>
    <row r="40" spans="1:15" ht="18.75" x14ac:dyDescent="0.3">
      <c r="A40" s="31" t="s">
        <v>31</v>
      </c>
      <c r="B40" s="32">
        <f>MIN(B19-B35,0)</f>
        <v>0</v>
      </c>
      <c r="C40" s="32">
        <f t="shared" ref="C40:O40" si="3">MIN(C19-C35,0)</f>
        <v>0</v>
      </c>
      <c r="D40" s="32">
        <f t="shared" si="3"/>
        <v>0</v>
      </c>
      <c r="E40" s="32">
        <f t="shared" si="3"/>
        <v>0</v>
      </c>
      <c r="F40" s="32">
        <f t="shared" si="3"/>
        <v>0</v>
      </c>
      <c r="G40" s="32">
        <f t="shared" si="3"/>
        <v>0</v>
      </c>
      <c r="H40" s="32">
        <f t="shared" si="3"/>
        <v>0</v>
      </c>
      <c r="I40" s="32">
        <f t="shared" si="3"/>
        <v>0</v>
      </c>
      <c r="J40" s="32">
        <f t="shared" si="3"/>
        <v>0</v>
      </c>
      <c r="K40" s="32">
        <f t="shared" si="3"/>
        <v>0</v>
      </c>
      <c r="L40" s="32">
        <f t="shared" si="3"/>
        <v>0</v>
      </c>
      <c r="M40" s="32">
        <f t="shared" si="3"/>
        <v>0</v>
      </c>
      <c r="N40" s="32">
        <f t="shared" si="3"/>
        <v>0</v>
      </c>
      <c r="O40" s="32">
        <f t="shared" si="3"/>
        <v>0</v>
      </c>
    </row>
    <row r="41" spans="1:15" ht="18.75" x14ac:dyDescent="0.3">
      <c r="A41" s="31" t="s">
        <v>92</v>
      </c>
      <c r="B41" s="32">
        <f t="shared" ref="B41:O41" si="4">MIN(0,B19-B39)</f>
        <v>0</v>
      </c>
      <c r="C41" s="32">
        <f t="shared" si="4"/>
        <v>0</v>
      </c>
      <c r="D41" s="32">
        <f t="shared" si="4"/>
        <v>0</v>
      </c>
      <c r="E41" s="32">
        <f>MIN(0,E19-E39)</f>
        <v>0</v>
      </c>
      <c r="F41" s="32">
        <f t="shared" si="4"/>
        <v>0</v>
      </c>
      <c r="G41" s="32">
        <f t="shared" si="4"/>
        <v>0</v>
      </c>
      <c r="H41" s="32">
        <f t="shared" si="4"/>
        <v>0</v>
      </c>
      <c r="I41" s="32">
        <f t="shared" si="4"/>
        <v>0</v>
      </c>
      <c r="J41" s="32">
        <f t="shared" si="4"/>
        <v>0</v>
      </c>
      <c r="K41" s="32">
        <f t="shared" si="4"/>
        <v>0</v>
      </c>
      <c r="L41" s="32">
        <f t="shared" si="4"/>
        <v>0</v>
      </c>
      <c r="M41" s="32">
        <f t="shared" si="4"/>
        <v>0</v>
      </c>
      <c r="N41" s="32">
        <f t="shared" si="4"/>
        <v>0</v>
      </c>
      <c r="O41" s="32">
        <f t="shared" si="4"/>
        <v>0</v>
      </c>
    </row>
    <row r="43" spans="1:15" ht="18.75" x14ac:dyDescent="0.3">
      <c r="A43" s="31" t="s">
        <v>32</v>
      </c>
      <c r="B43" s="32">
        <f>-SUM(B41:L41)</f>
        <v>0</v>
      </c>
      <c r="D43" s="31" t="s">
        <v>88</v>
      </c>
      <c r="I43" s="32">
        <f>B59*0.95+MIN(E5-E35,0)*-1</f>
        <v>0</v>
      </c>
    </row>
    <row r="45" spans="1:15" ht="37.5" x14ac:dyDescent="0.3">
      <c r="A45" s="34" t="s">
        <v>52</v>
      </c>
      <c r="B45" s="42"/>
      <c r="D45" s="31" t="s">
        <v>89</v>
      </c>
      <c r="I45" s="32">
        <f>B49+B59*0.95</f>
        <v>0</v>
      </c>
    </row>
    <row r="46" spans="1:15" ht="18.75" x14ac:dyDescent="0.3">
      <c r="A46" s="34"/>
    </row>
    <row r="47" spans="1:15" ht="18.75" outlineLevel="1" x14ac:dyDescent="0.3">
      <c r="A47" s="34" t="s">
        <v>48</v>
      </c>
      <c r="B47" s="32">
        <f>(MIN(E19-E35,0)+MIN(F19-F35,0))*-1</f>
        <v>0</v>
      </c>
    </row>
    <row r="48" spans="1:15" outlineLevel="1" x14ac:dyDescent="0.25"/>
    <row r="49" spans="1:4" ht="37.5" outlineLevel="1" x14ac:dyDescent="0.3">
      <c r="A49" s="34" t="s">
        <v>46</v>
      </c>
      <c r="B49" s="32">
        <f>(E41+F41)*-1</f>
        <v>0</v>
      </c>
      <c r="C49" s="35">
        <f>1-B37</f>
        <v>0.95</v>
      </c>
      <c r="D49" s="36" t="s">
        <v>90</v>
      </c>
    </row>
    <row r="50" spans="1:4" ht="18.75" outlineLevel="1" x14ac:dyDescent="0.3">
      <c r="A50" s="34"/>
      <c r="C50" s="37"/>
    </row>
    <row r="51" spans="1:4" ht="37.5" outlineLevel="1" x14ac:dyDescent="0.3">
      <c r="A51" s="34" t="s">
        <v>47</v>
      </c>
      <c r="B51" s="32">
        <f>B47*0.95</f>
        <v>0</v>
      </c>
      <c r="C51" s="35">
        <v>0.95</v>
      </c>
      <c r="D51" s="36" t="s">
        <v>91</v>
      </c>
    </row>
    <row r="52" spans="1:4" ht="18.75" outlineLevel="1" x14ac:dyDescent="0.3">
      <c r="A52" s="34"/>
      <c r="B52" s="35"/>
      <c r="C52" s="35"/>
      <c r="D52" s="36"/>
    </row>
    <row r="53" spans="1:4" ht="37.5" outlineLevel="1" x14ac:dyDescent="0.3">
      <c r="A53" s="34" t="s">
        <v>53</v>
      </c>
      <c r="B53" s="32">
        <f>MIN(B45,B51)</f>
        <v>0</v>
      </c>
      <c r="C53" s="35"/>
      <c r="D53" s="36"/>
    </row>
    <row r="54" spans="1:4" ht="19.5" outlineLevel="1" thickBot="1" x14ac:dyDescent="0.35">
      <c r="A54" s="34"/>
      <c r="B54" s="34"/>
      <c r="C54" s="35"/>
      <c r="D54" s="36"/>
    </row>
    <row r="55" spans="1:4" ht="19.5" outlineLevel="1" thickBot="1" x14ac:dyDescent="0.35">
      <c r="A55" s="34" t="s">
        <v>49</v>
      </c>
      <c r="B55" s="38" t="str">
        <f>IF(B51&gt;=B45,"ja","nein")</f>
        <v>ja</v>
      </c>
      <c r="C55" s="35"/>
      <c r="D55" s="36"/>
    </row>
    <row r="56" spans="1:4" ht="18.75" outlineLevel="1" x14ac:dyDescent="0.3">
      <c r="A56" s="34"/>
      <c r="B56" s="39"/>
      <c r="C56" s="35"/>
      <c r="D56" s="36"/>
    </row>
    <row r="57" spans="1:4" ht="37.5" outlineLevel="1" x14ac:dyDescent="0.3">
      <c r="A57" s="34" t="s">
        <v>50</v>
      </c>
      <c r="B57" s="32">
        <f>MAX(B45-B51,0)</f>
        <v>0</v>
      </c>
      <c r="C57" s="35">
        <v>0.95</v>
      </c>
      <c r="D57" s="40" t="s">
        <v>54</v>
      </c>
    </row>
    <row r="58" spans="1:4" ht="18.75" outlineLevel="1" x14ac:dyDescent="0.3">
      <c r="A58" s="34"/>
      <c r="B58" s="39"/>
      <c r="C58" s="35"/>
      <c r="D58" s="36"/>
    </row>
    <row r="59" spans="1:4" ht="18.75" outlineLevel="1" x14ac:dyDescent="0.3">
      <c r="A59" s="34" t="s">
        <v>87</v>
      </c>
      <c r="B59" s="32">
        <f>(MIN(B19-B35,0)+MIN(C19-C35,0)+MIN(D19-D35,0))*-1</f>
        <v>0</v>
      </c>
      <c r="C59" s="35"/>
      <c r="D59" s="36"/>
    </row>
    <row r="60" spans="1:4" ht="18.75" outlineLevel="1" x14ac:dyDescent="0.3">
      <c r="A60" s="34"/>
      <c r="B60" s="39"/>
      <c r="C60" s="35"/>
      <c r="D60" s="36"/>
    </row>
    <row r="61" spans="1:4" ht="18.75" outlineLevel="1" x14ac:dyDescent="0.3">
      <c r="A61" s="34" t="s">
        <v>51</v>
      </c>
      <c r="B61" s="32">
        <f>B57/0.95</f>
        <v>0</v>
      </c>
      <c r="C61" s="35">
        <v>1</v>
      </c>
      <c r="D61" s="36"/>
    </row>
    <row r="63" spans="1:4" ht="18.75" x14ac:dyDescent="0.3">
      <c r="A63" s="31" t="s">
        <v>33</v>
      </c>
      <c r="B63" s="32">
        <f>IF(B51&lt;&gt;0,B43-B53/B51*B49-B61,0)</f>
        <v>0</v>
      </c>
    </row>
  </sheetData>
  <mergeCells count="5">
    <mergeCell ref="I2:O2"/>
    <mergeCell ref="J1:K1"/>
    <mergeCell ref="L1:S1"/>
    <mergeCell ref="C1:D2"/>
    <mergeCell ref="A1:B1"/>
  </mergeCells>
  <hyperlinks>
    <hyperlink ref="A1" r:id="rId1"/>
  </hyperlinks>
  <pageMargins left="0.7" right="0.7" top="0.78740157499999996" bottom="0.78740157499999996" header="0.3" footer="0.3"/>
  <pageSetup paperSize="9" orientation="portrait"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V11"/>
  <sheetViews>
    <sheetView zoomScale="160" zoomScaleNormal="160" workbookViewId="0">
      <selection activeCell="A3" sqref="A3"/>
    </sheetView>
  </sheetViews>
  <sheetFormatPr baseColWidth="10" defaultColWidth="11.42578125" defaultRowHeight="15" x14ac:dyDescent="0.25"/>
  <cols>
    <col min="1" max="16384" width="11.42578125" style="1"/>
  </cols>
  <sheetData>
    <row r="1" spans="1:22" x14ac:dyDescent="0.25">
      <c r="A1" s="46" t="s">
        <v>68</v>
      </c>
      <c r="V1" s="6" t="s">
        <v>1</v>
      </c>
    </row>
    <row r="2" spans="1:22" x14ac:dyDescent="0.25">
      <c r="A2" s="46"/>
      <c r="V2" s="6" t="s">
        <v>0</v>
      </c>
    </row>
    <row r="3" spans="1:22" x14ac:dyDescent="0.25">
      <c r="A3" s="1" t="s">
        <v>83</v>
      </c>
      <c r="G3" s="46"/>
      <c r="H3" s="46"/>
    </row>
    <row r="4" spans="1:22" x14ac:dyDescent="0.25">
      <c r="A4" s="52" t="s">
        <v>72</v>
      </c>
    </row>
    <row r="6" spans="1:22" x14ac:dyDescent="0.25">
      <c r="A6" s="46" t="s">
        <v>64</v>
      </c>
    </row>
    <row r="8" spans="1:22" ht="70.5" customHeight="1" x14ac:dyDescent="0.25"/>
    <row r="9" spans="1:22" ht="14.25" customHeight="1" x14ac:dyDescent="0.25">
      <c r="A9" s="19" t="s">
        <v>67</v>
      </c>
    </row>
    <row r="10" spans="1:22" ht="16.5" customHeight="1" x14ac:dyDescent="0.25">
      <c r="A10" s="19" t="s">
        <v>65</v>
      </c>
      <c r="D10" s="1" t="s">
        <v>69</v>
      </c>
    </row>
    <row r="11" spans="1:22" x14ac:dyDescent="0.25">
      <c r="A11" s="19" t="s">
        <v>66</v>
      </c>
    </row>
  </sheetData>
  <sheetProtection sheet="1" objects="1" scenarios="1"/>
  <hyperlinks>
    <hyperlink ref="A4" r:id="rId1" display="Basis FAQ Schlussabrechnungen und Beihilferecht"/>
  </hyperlinks>
  <pageMargins left="0.7" right="0.7" top="0.78740157499999996" bottom="0.78740157499999996"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2861D97CA772B43856DCF176CDA9BA7" ma:contentTypeVersion="1" ma:contentTypeDescription="Ein neues Dokument erstellen." ma:contentTypeScope="" ma:versionID="302cc0bfa4ce3057d1ad45c83901d316">
  <xsd:schema xmlns:xsd="http://www.w3.org/2001/XMLSchema" xmlns:xs="http://www.w3.org/2001/XMLSchema" xmlns:p="http://schemas.microsoft.com/office/2006/metadata/properties" xmlns:ns2="c7b9a361-7017-4322-9754-1e30ebaa73d2" targetNamespace="http://schemas.microsoft.com/office/2006/metadata/properties" ma:root="true" ma:fieldsID="bd3c0b0f13a4afaf34e649fe6840c41a" ns2:_="">
    <xsd:import namespace="c7b9a361-7017-4322-9754-1e30ebaa73d2"/>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b9a361-7017-4322-9754-1e30ebaa73d2"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850257-C4D6-454B-A6E6-BC50BB8E7E5A}">
  <ds:schemaRefs>
    <ds:schemaRef ds:uri="http://purl.org/dc/dcmitype/"/>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c7b9a361-7017-4322-9754-1e30ebaa73d2"/>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093D9AD-919D-4C74-8A41-A6B3395B5A70}">
  <ds:schemaRefs>
    <ds:schemaRef ds:uri="http://schemas.microsoft.com/sharepoint/v3/contenttype/forms"/>
  </ds:schemaRefs>
</ds:datastoreItem>
</file>

<file path=customXml/itemProps3.xml><?xml version="1.0" encoding="utf-8"?>
<ds:datastoreItem xmlns:ds="http://schemas.openxmlformats.org/officeDocument/2006/customXml" ds:itemID="{346A2F96-B2D0-43CC-A62F-A4C2AAF62F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b9a361-7017-4322-9754-1e30ebaa73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Fixkostenhilfe 2020</vt:lpstr>
      <vt:lpstr>Schadensausgleich</vt:lpstr>
      <vt:lpstr>Version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Lukas Hendricks</dc:creator>
  <cp:keywords/>
  <dc:description/>
  <cp:lastModifiedBy>Stoos</cp:lastModifiedBy>
  <cp:revision/>
  <cp:lastPrinted>2023-02-06T14:42:16Z</cp:lastPrinted>
  <dcterms:created xsi:type="dcterms:W3CDTF">2020-06-22T07:40:27Z</dcterms:created>
  <dcterms:modified xsi:type="dcterms:W3CDTF">2025-04-24T07:11:48Z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0x010100A2861D97CA772B43856DCF176CDA9BA7</vt:lpwstr>
  </property>
</Properties>
</file>